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90" windowWidth="12120" windowHeight="8750" tabRatio="765" activeTab="6"/>
  </bookViews>
  <sheets>
    <sheet name="Instructions" sheetId="1" r:id="rId1"/>
    <sheet name="Print Reports" sheetId="2" r:id="rId2"/>
    <sheet name="Input Page" sheetId="3" r:id="rId3"/>
    <sheet name="EX. A Project Cost" sheetId="4" r:id="rId4"/>
    <sheet name="EX. A-1 Bond Issuance Cost" sheetId="5" r:id="rId5"/>
    <sheet name="EX. A-2 Rehabilitation" sheetId="6" r:id="rId6"/>
    <sheet name="EX. B Cashflow" sheetId="7" r:id="rId7"/>
    <sheet name="EX. C  Operating Income " sheetId="8" r:id="rId8"/>
    <sheet name="EX.D Operating Expenses" sheetId="9" r:id="rId9"/>
    <sheet name="Ex. E Proforma" sheetId="10" r:id="rId10"/>
    <sheet name="EX F TC  App. Fraction" sheetId="11" r:id="rId11"/>
    <sheet name="EX F Tax Credit Calculation" sheetId="12" r:id="rId12"/>
    <sheet name="EX F - TC Rehabilitation" sheetId="13" r:id="rId13"/>
    <sheet name="EX. G EPR" sheetId="14" r:id="rId14"/>
    <sheet name="Summary" sheetId="15" r:id="rId15"/>
    <sheet name="Checks" sheetId="16" r:id="rId16"/>
  </sheets>
  <definedNames>
    <definedName name="_Regression_Int" localSheetId="3" hidden="1">1</definedName>
    <definedName name="_Regression_Int" localSheetId="4" hidden="1">1</definedName>
    <definedName name="_Regression_Int" localSheetId="6" hidden="1">1</definedName>
    <definedName name="_Regression_Int" localSheetId="7" hidden="1">1</definedName>
    <definedName name="_xlfn.IFERROR" hidden="1">#NAME?</definedName>
    <definedName name="LINE" localSheetId="12">'EX F - TC Rehabilitation'!#REF!</definedName>
    <definedName name="LINE" localSheetId="10">'EX F TC  App. Fraction'!#REF!</definedName>
    <definedName name="LINE">'EX F Tax Credit Calculation'!$A$21</definedName>
    <definedName name="OTHER" localSheetId="4">'EX. A-1 Bond Issuance Cost'!#REF!</definedName>
    <definedName name="OTHER" localSheetId="6">'EX. B Cashflow'!$A$23</definedName>
    <definedName name="OTHER">'EX. A Project Cost'!$A$22</definedName>
    <definedName name="PAGE1" localSheetId="4">'EX. A-1 Bond Issuance Cost'!$A$7:$I$8</definedName>
    <definedName name="PAGE1" localSheetId="6">'EX. B Cashflow'!$A$4:$E$57</definedName>
    <definedName name="PAGE1">'EX. A Project Cost'!$A$3:$M$56</definedName>
    <definedName name="PAGE2" localSheetId="4">'EX. A-1 Bond Issuance Cost'!$A$9:$I$29</definedName>
    <definedName name="PAGE2" localSheetId="6">'EX. B Cashflow'!$A$58:$E$115</definedName>
    <definedName name="PAGE2">'EX. A Project Cost'!$A$57:$M$115</definedName>
    <definedName name="PAGE3" localSheetId="12">'EX F - TC Rehabilitation'!#REF!</definedName>
    <definedName name="PAGE3" localSheetId="10">'EX F TC  App. Fraction'!#REF!</definedName>
    <definedName name="PAGE3">'EX F Tax Credit Calculation'!$A$3:$E$28</definedName>
    <definedName name="PAGE4" localSheetId="12">'EX F - TC Rehabilitation'!$A$1:$F$21</definedName>
    <definedName name="PAGE4" localSheetId="10">'EX F TC  App. Fraction'!$A$1:$E$45</definedName>
    <definedName name="PAGE4">'EX F Tax Credit Calculation'!#REF!</definedName>
    <definedName name="_xlnm.Print_Area" localSheetId="12">'EX F - TC Rehabilitation'!$A$1:$F$26</definedName>
    <definedName name="_xlnm.Print_Area" localSheetId="11">'EX F Tax Credit Calculation'!$A$1:$G$55</definedName>
    <definedName name="_xlnm.Print_Area" localSheetId="10">'EX F TC  App. Fraction'!$A$1:$D$44</definedName>
    <definedName name="_xlnm.Print_Area" localSheetId="3">'EX. A Project Cost'!$A$1:$M$119</definedName>
    <definedName name="_xlnm.Print_Area" localSheetId="4">'EX. A-1 Bond Issuance Cost'!$A$1:$J$33</definedName>
    <definedName name="_xlnm.Print_Area" localSheetId="6">'EX. B Cashflow'!$A$1:$AE$130</definedName>
    <definedName name="_xlnm.Print_Area" localSheetId="7">'EX. C  Operating Income '!$A$1:$R$117</definedName>
    <definedName name="_xlnm.Print_Area" localSheetId="9">'Ex. E Proforma'!$A$1:$BA$58</definedName>
    <definedName name="_xlnm.Print_Area" localSheetId="2">'Input Page'!$A$1:$G$76</definedName>
    <definedName name="_xlnm.Print_Area" localSheetId="14">'Summary'!$A$1:$G$90</definedName>
    <definedName name="Print_Area_MI" localSheetId="4">'EX. A-1 Bond Issuance Cost'!#REF!</definedName>
    <definedName name="Print_Area_MI" localSheetId="6">'EX. B Cashflow'!$A$83:$A$91</definedName>
    <definedName name="Print_Area_MI">'EX. A Project Cost'!$A$70:$A$78</definedName>
    <definedName name="_xlnm.Print_Titles" localSheetId="3">'EX. A Project Cost'!$1:$4</definedName>
    <definedName name="_xlnm.Print_Titles" localSheetId="4">'EX. A-1 Bond Issuance Cost'!$7:$8</definedName>
    <definedName name="_xlnm.Print_Titles" localSheetId="5">'EX. A-2 Rehabilitation'!$1:$7</definedName>
    <definedName name="_xlnm.Print_Titles" localSheetId="6">'EX. B Cashflow'!$A:$E,'EX. B Cashflow'!$1:$5</definedName>
    <definedName name="_xlnm.Print_Titles" localSheetId="7">'EX. C  Operating Income '!$1:$2</definedName>
    <definedName name="_xlnm.Print_Titles" localSheetId="9">'Ex. E Proforma'!$A:$C</definedName>
    <definedName name="_xlnm.Print_Titles" localSheetId="8">'EX.D Operating Expenses'!$A:$A,'EX.D Operating Expenses'!$1:$3</definedName>
    <definedName name="_xlnm.Print_Titles" localSheetId="0">'Instructions'!$1:$2</definedName>
    <definedName name="_xlnm.Print_Titles" localSheetId="14">'Summary'!$1:$2</definedName>
    <definedName name="SUB" localSheetId="4">'EX. A-1 Bond Issuance Cost'!#REF!</definedName>
    <definedName name="SUB" localSheetId="6">'EX. B Cashflow'!#REF!</definedName>
    <definedName name="SUB">'EX. A Project Cost'!#REF!</definedName>
  </definedNames>
  <calcPr fullCalcOnLoad="1"/>
</workbook>
</file>

<file path=xl/sharedStrings.xml><?xml version="1.0" encoding="utf-8"?>
<sst xmlns="http://schemas.openxmlformats.org/spreadsheetml/2006/main" count="968" uniqueCount="545">
  <si>
    <t>Itemized Cost</t>
  </si>
  <si>
    <t>Per Unit Cost</t>
  </si>
  <si>
    <t>To Purchase Land and Buildings</t>
  </si>
  <si>
    <t>Land</t>
  </si>
  <si>
    <t>Demolition</t>
  </si>
  <si>
    <t>For Site Work</t>
  </si>
  <si>
    <t>$____________</t>
  </si>
  <si>
    <t>For Rehabilitation and New Construction</t>
  </si>
  <si>
    <t>New Building</t>
  </si>
  <si>
    <t>Rehabilitation* (SEE NOTE)</t>
  </si>
  <si>
    <t>Appliances</t>
  </si>
  <si>
    <t>Contractor Overhead</t>
  </si>
  <si>
    <t>Contractor Profit</t>
  </si>
  <si>
    <t>* NOTE:  Complete Rehabilitation Cost</t>
  </si>
  <si>
    <t xml:space="preserve">                 Itemization form attached</t>
  </si>
  <si>
    <t>For Contingency</t>
  </si>
  <si>
    <t>Construction Contingency</t>
  </si>
  <si>
    <t>For Architectural and Engineering Fees</t>
  </si>
  <si>
    <t>Architect Fee-Design</t>
  </si>
  <si>
    <t>Architect Fee-Supervision</t>
  </si>
  <si>
    <t>Engineering Fees</t>
  </si>
  <si>
    <t>For Interim Costs</t>
  </si>
  <si>
    <t>Construction Insurance</t>
  </si>
  <si>
    <t>Construction Interest</t>
  </si>
  <si>
    <t>Construction Loan Origination Fee</t>
  </si>
  <si>
    <t>Construction Loan Credit Enhancement</t>
  </si>
  <si>
    <t>Real Property Tax &amp; Other Taxes</t>
  </si>
  <si>
    <t>For Financing Fees and Expenses</t>
  </si>
  <si>
    <t>Credit Report</t>
  </si>
  <si>
    <t>Permanent Loan Origination Fee</t>
  </si>
  <si>
    <t>Permanent Loan Credit Enhancement</t>
  </si>
  <si>
    <t>Cost of Issuance/Underwriters Discount</t>
  </si>
  <si>
    <t>Title and Recording</t>
  </si>
  <si>
    <t>Counsel's Fee</t>
  </si>
  <si>
    <t>For Soft Costs</t>
  </si>
  <si>
    <t>Market Study</t>
  </si>
  <si>
    <t>Environmental Report</t>
  </si>
  <si>
    <t>Consultants</t>
  </si>
  <si>
    <t>For Syndication Costs</t>
  </si>
  <si>
    <t>Organizational (Partnership)</t>
  </si>
  <si>
    <t>Bridge Loan Fees &amp; Expenses</t>
  </si>
  <si>
    <t>Tax Opinion</t>
  </si>
  <si>
    <t>For Developer's Fees</t>
  </si>
  <si>
    <t>Developer's Overhead</t>
  </si>
  <si>
    <t>Developer's Fee</t>
  </si>
  <si>
    <t>For Project Reserves</t>
  </si>
  <si>
    <t>Rent-up Reserve</t>
  </si>
  <si>
    <t>Operating Reserve</t>
  </si>
  <si>
    <t>Total Development Budget/Eligible Basis</t>
  </si>
  <si>
    <t>Less Historic Tax Credit (Residential Portion only)</t>
  </si>
  <si>
    <t>Total Eligible Basis</t>
  </si>
  <si>
    <t>Total Qualified Basis</t>
  </si>
  <si>
    <t>Total Amount of Annual Federal Tax Credit Possible</t>
  </si>
  <si>
    <t>Low-Income Residential Units (as defined in Sec. 42(g), IRC):</t>
  </si>
  <si>
    <t>Studio</t>
  </si>
  <si>
    <t>____________</t>
  </si>
  <si>
    <t>1-Bedroom</t>
  </si>
  <si>
    <t>2-Bedroom</t>
  </si>
  <si>
    <t>Low-Income Total</t>
  </si>
  <si>
    <t>Combined Low-Income and Mkt. Totals</t>
  </si>
  <si>
    <t>Unit Fraction Equals</t>
  </si>
  <si>
    <t xml:space="preserve">  Total Combined Units</t>
  </si>
  <si>
    <t>Floor Space Fraction Equals</t>
  </si>
  <si>
    <t xml:space="preserve">  Ttl Combined Square Footage</t>
  </si>
  <si>
    <t>Applicable Fraction Equals</t>
  </si>
  <si>
    <t xml:space="preserve">  Lesser of 2 Fractions</t>
  </si>
  <si>
    <t>[see Section 42 (c)]</t>
  </si>
  <si>
    <t>Total Rehabilitation Expenditures</t>
  </si>
  <si>
    <t>Threshold test:  Total Rehabilitation Expenditures must exceed the greater of the 2 requirements below:</t>
  </si>
  <si>
    <t>1.  Total Rehab Expenditures Divided by Number of Low-Income Occupied Units</t>
  </si>
  <si>
    <t>ACQUISITION CREDIT</t>
  </si>
  <si>
    <t>Market</t>
  </si>
  <si>
    <t>Total</t>
  </si>
  <si>
    <t>No. of Units</t>
  </si>
  <si>
    <t>Mo. Income</t>
  </si>
  <si>
    <t>Total Annual Income</t>
  </si>
  <si>
    <t>Breakdown of Monthly Utility Allowance:</t>
  </si>
  <si>
    <t>Utility or Service</t>
  </si>
  <si>
    <t>Monthly</t>
  </si>
  <si>
    <t>Per Unit</t>
  </si>
  <si>
    <t>Annual</t>
  </si>
  <si>
    <t>Budget</t>
  </si>
  <si>
    <t>Per Month</t>
  </si>
  <si>
    <t>Per Year</t>
  </si>
  <si>
    <t>Line Item</t>
  </si>
  <si>
    <t>Audit and Acctg. Fees</t>
  </si>
  <si>
    <t xml:space="preserve"> </t>
  </si>
  <si>
    <t>Advertising</t>
  </si>
  <si>
    <t>Janitorial Service</t>
  </si>
  <si>
    <t>Professional Fees</t>
  </si>
  <si>
    <t xml:space="preserve">  Detail:</t>
  </si>
  <si>
    <t>Management Fees</t>
  </si>
  <si>
    <t>Office Supplies/Expenses</t>
  </si>
  <si>
    <t>Refuse</t>
  </si>
  <si>
    <t>Repair and Maintenance Total</t>
  </si>
  <si>
    <t xml:space="preserve">  Building</t>
  </si>
  <si>
    <t xml:space="preserve">  Elevator</t>
  </si>
  <si>
    <t xml:space="preserve">  Grounds</t>
  </si>
  <si>
    <t xml:space="preserve">  Painting</t>
  </si>
  <si>
    <t xml:space="preserve">  Pest Control</t>
  </si>
  <si>
    <t xml:space="preserve">  Pool</t>
  </si>
  <si>
    <t xml:space="preserve">  Roads</t>
  </si>
  <si>
    <t xml:space="preserve">  Roof</t>
  </si>
  <si>
    <t xml:space="preserve">  Sewer</t>
  </si>
  <si>
    <t xml:space="preserve">  Building Maintenance</t>
  </si>
  <si>
    <t xml:space="preserve">  On-Site Manager</t>
  </si>
  <si>
    <t xml:space="preserve">  Resident Manager</t>
  </si>
  <si>
    <t xml:space="preserve">  Security</t>
  </si>
  <si>
    <t xml:space="preserve">  Fringe Benefits</t>
  </si>
  <si>
    <t>Supplies Total</t>
  </si>
  <si>
    <t xml:space="preserve">  Electrical and Lighting</t>
  </si>
  <si>
    <t xml:space="preserve">  Equipment</t>
  </si>
  <si>
    <t xml:space="preserve">  Janitorial</t>
  </si>
  <si>
    <t xml:space="preserve">  Windows</t>
  </si>
  <si>
    <t>Television/Cable</t>
  </si>
  <si>
    <t xml:space="preserve">  Electricity</t>
  </si>
  <si>
    <t xml:space="preserve">  Gas</t>
  </si>
  <si>
    <t xml:space="preserve">  Telephone</t>
  </si>
  <si>
    <t xml:space="preserve">  Water &amp; Sewer</t>
  </si>
  <si>
    <t xml:space="preserve">  Corporate Income</t>
  </si>
  <si>
    <t xml:space="preserve">  General Excise</t>
  </si>
  <si>
    <t xml:space="preserve">  Gross Income</t>
  </si>
  <si>
    <t xml:space="preserve">  Payroll</t>
  </si>
  <si>
    <t xml:space="preserve">  Real Property</t>
  </si>
  <si>
    <t>TOTAL OPERATING EXPENSES</t>
  </si>
  <si>
    <t>Additional Expenses</t>
  </si>
  <si>
    <t>Ground Lease</t>
  </si>
  <si>
    <t>Replacement Reserves</t>
  </si>
  <si>
    <t>TOTAL ADDITIONAL EXPENSES</t>
  </si>
  <si>
    <t>TOTAL COMBINED EXPENSES</t>
  </si>
  <si>
    <t>INCOME</t>
  </si>
  <si>
    <t>Vacancy Allowance</t>
  </si>
  <si>
    <t>Other Income</t>
  </si>
  <si>
    <t>Total Income</t>
  </si>
  <si>
    <t>EXPENSES</t>
  </si>
  <si>
    <t>Operating Expenses</t>
  </si>
  <si>
    <t>Total Expenses</t>
  </si>
  <si>
    <t>Net Operating Income</t>
  </si>
  <si>
    <t>Pre-Tax Cash Flow</t>
  </si>
  <si>
    <t>Debt Coverage Ratio</t>
  </si>
  <si>
    <t>Estimated Project Revenues</t>
  </si>
  <si>
    <t>HOMEOWNERSHIP PROJECTS</t>
  </si>
  <si>
    <t>Proposed Sales Prices</t>
  </si>
  <si>
    <t>a)</t>
  </si>
  <si>
    <t xml:space="preserve">3 BR ____________ S.F. </t>
  </si>
  <si>
    <t>@</t>
  </si>
  <si>
    <t>x</t>
  </si>
  <si>
    <t>=</t>
  </si>
  <si>
    <t>b)</t>
  </si>
  <si>
    <t xml:space="preserve">2 BR ____________ S.F. </t>
  </si>
  <si>
    <t>c)</t>
  </si>
  <si>
    <t>d)</t>
  </si>
  <si>
    <t xml:space="preserve">1 BR ____________ S.F. </t>
  </si>
  <si>
    <t>e)</t>
  </si>
  <si>
    <t xml:space="preserve">Studio___________ S.F. </t>
  </si>
  <si>
    <t>f)</t>
  </si>
  <si>
    <t xml:space="preserve">4 BR ____________ S.F. </t>
  </si>
  <si>
    <t>PARKING</t>
  </si>
  <si>
    <t>Garage</t>
  </si>
  <si>
    <t>Open Space</t>
  </si>
  <si>
    <t>OTHER</t>
  </si>
  <si>
    <t>TOTAL =</t>
  </si>
  <si>
    <t>Mo/Yr</t>
  </si>
  <si>
    <t>Monthly Construction Loan Draws</t>
  </si>
  <si>
    <t>Cumulative Construction Loan Draws</t>
  </si>
  <si>
    <t>* Note:  Developer's Overhead should be equally disbursed.</t>
  </si>
  <si>
    <t>**Note:  Developer's Fee should be deferred till completion of the project.</t>
  </si>
  <si>
    <t>Detail:</t>
  </si>
  <si>
    <t>Complete this column only if you are applying for the LIHTC Program</t>
  </si>
  <si>
    <t xml:space="preserve">  </t>
  </si>
  <si>
    <t>Consultant Fee</t>
  </si>
  <si>
    <t>Other:</t>
  </si>
  <si>
    <t>Eligible Basis (1)</t>
  </si>
  <si>
    <t>Project Management</t>
  </si>
  <si>
    <t>Off-Site Work:</t>
  </si>
  <si>
    <t>On-Site Improvements:</t>
  </si>
  <si>
    <t>Soft Cost Contingency</t>
  </si>
  <si>
    <t xml:space="preserve">Rehabilitation Expenditures multiplied by Applicable Fraction </t>
  </si>
  <si>
    <t>Adjustments</t>
  </si>
  <si>
    <t>Multiplied by the Applicable Percentage (3)</t>
  </si>
  <si>
    <t>Eligible Basis from Project Cost Breakdown Sheet</t>
  </si>
  <si>
    <t>Less: Federal Grants or Federal Funds</t>
  </si>
  <si>
    <t>Less: Nonqualified Nonrecourse Financing</t>
  </si>
  <si>
    <t>Unit Type</t>
  </si>
  <si>
    <t>Number of Units</t>
  </si>
  <si>
    <t>Square Footage per Unit</t>
  </si>
  <si>
    <t>Total Square Footage</t>
  </si>
  <si>
    <t>Market Rate Total</t>
  </si>
  <si>
    <t>Commercial Space</t>
  </si>
  <si>
    <t>Community Service Facility</t>
  </si>
  <si>
    <t>Fill out table to the left</t>
  </si>
  <si>
    <t>Identify unit type</t>
  </si>
  <si>
    <t>Input corresponding number of units for the unit type</t>
  </si>
  <si>
    <t>Input corresponding square footage for unit type</t>
  </si>
  <si>
    <t>Instructions</t>
  </si>
  <si>
    <t>For Total Square Footage multiply Number of Units by Square Footage per Unit</t>
  </si>
  <si>
    <t>Add LIHTC units and market units</t>
  </si>
  <si>
    <t>Add Total Square Footage for LIHTC and Market Units</t>
  </si>
  <si>
    <t>Divide Total Low Income Units by Total Combined Units</t>
  </si>
  <si>
    <t>Divide Total Low Income Square Footage by Total Combined Square Footage</t>
  </si>
  <si>
    <t>Input the lesser of the two fractions</t>
  </si>
  <si>
    <t>Acquisition of Existing Building</t>
  </si>
  <si>
    <t>At Closing</t>
  </si>
  <si>
    <t>(Identify Source)</t>
  </si>
  <si>
    <t>Owner Equity</t>
  </si>
  <si>
    <t>Exhibit E: Pro Forma Budget</t>
  </si>
  <si>
    <t>Exhibit G</t>
  </si>
  <si>
    <t>% of Dev. Cost</t>
  </si>
  <si>
    <t>Permits and Fees</t>
  </si>
  <si>
    <t>Building Permits</t>
  </si>
  <si>
    <t>Property Appraisal</t>
  </si>
  <si>
    <t>BOND FINANCING COSTS</t>
  </si>
  <si>
    <t>Letter of Credit Admin Fee</t>
  </si>
  <si>
    <t>Letter of Credit Cost</t>
  </si>
  <si>
    <t>Other</t>
  </si>
  <si>
    <t>Original Issue Discount</t>
  </si>
  <si>
    <t>Underwriting</t>
  </si>
  <si>
    <t>Bond Counsel</t>
  </si>
  <si>
    <t>Rating</t>
  </si>
  <si>
    <t>Trustee Fees</t>
  </si>
  <si>
    <t>Printing/Misc.</t>
  </si>
  <si>
    <t>Letter of Credit Counsel</t>
  </si>
  <si>
    <t>Advertising / Marketing</t>
  </si>
  <si>
    <t>Accounting / Cost Certification</t>
  </si>
  <si>
    <t>Size (Ft2)</t>
  </si>
  <si>
    <t>LIHTC Only</t>
  </si>
  <si>
    <t>Affordability</t>
  </si>
  <si>
    <t>LIHTC Rental Income</t>
  </si>
  <si>
    <t>Project Budget</t>
  </si>
  <si>
    <t>Financing Analysis</t>
  </si>
  <si>
    <t>Project Cost</t>
  </si>
  <si>
    <t>NOI</t>
  </si>
  <si>
    <t>Interest Rate</t>
  </si>
  <si>
    <t>Contingency</t>
  </si>
  <si>
    <t>Term (Months)</t>
  </si>
  <si>
    <t>Debt Service (Annual)</t>
  </si>
  <si>
    <t>First Mortgage</t>
  </si>
  <si>
    <t xml:space="preserve">Federal </t>
  </si>
  <si>
    <t>State</t>
  </si>
  <si>
    <t>Total Amount of State LIHTC Possible</t>
  </si>
  <si>
    <t>State LIHTC (Multiply Federal LIHTC by)</t>
  </si>
  <si>
    <t>Maximum LIHTC Possible</t>
  </si>
  <si>
    <t>DEBT SERVICE</t>
  </si>
  <si>
    <t>First</t>
  </si>
  <si>
    <t>Second</t>
  </si>
  <si>
    <t>HHFDC Fees</t>
  </si>
  <si>
    <t>Project Name:</t>
  </si>
  <si>
    <t>HHFDC LIHTC Fee (Good Faith Deposit)</t>
  </si>
  <si>
    <t>Federal</t>
  </si>
  <si>
    <t>Land and Building</t>
  </si>
  <si>
    <t>Site Work</t>
  </si>
  <si>
    <t>Rehabilitation and New Construction</t>
  </si>
  <si>
    <t>Architectural and Design</t>
  </si>
  <si>
    <t>Interim Costs</t>
  </si>
  <si>
    <t>Soft Costs</t>
  </si>
  <si>
    <t>Syndication Costs</t>
  </si>
  <si>
    <t>Project Reserves</t>
  </si>
  <si>
    <t>Source</t>
  </si>
  <si>
    <t>Amount</t>
  </si>
  <si>
    <t>Sponsor Equity</t>
  </si>
  <si>
    <t>Equity</t>
  </si>
  <si>
    <t>Type</t>
  </si>
  <si>
    <t>Deferred Developer Fee</t>
  </si>
  <si>
    <t>Construction Sources</t>
  </si>
  <si>
    <t>Permanent Sources</t>
  </si>
  <si>
    <t>LIHTC</t>
  </si>
  <si>
    <t>Balance</t>
  </si>
  <si>
    <t>Operating Expense</t>
  </si>
  <si>
    <t>Replacement Res.</t>
  </si>
  <si>
    <t>LIHTC (Max. Annual Award Possible)</t>
  </si>
  <si>
    <t>Affordable</t>
  </si>
  <si>
    <t>Mortgage</t>
  </si>
  <si>
    <t>Financing Costs</t>
  </si>
  <si>
    <t>Increased by 130% for DDA or QCT, if not 100%</t>
  </si>
  <si>
    <t>Max. Restricted Rent</t>
  </si>
  <si>
    <t>Proposed Rent</t>
  </si>
  <si>
    <t>Net Rent</t>
  </si>
  <si>
    <t>(Financing programs may have different income set aside requirements.  If applying for more than one program please be sure that the most stringent requirement is met.)</t>
  </si>
  <si>
    <t>LIHTC Equity</t>
  </si>
  <si>
    <t>Total Units</t>
  </si>
  <si>
    <t>Total Sq. Ft.</t>
  </si>
  <si>
    <t>COSTS</t>
  </si>
  <si>
    <t>Cost</t>
  </si>
  <si>
    <t>Total Development Budget</t>
  </si>
  <si>
    <t>Insurance   (Fire, Gen., Med., Wrk. Comp, Flood, etc.)</t>
  </si>
  <si>
    <t xml:space="preserve">  Other</t>
  </si>
  <si>
    <t xml:space="preserve">Payroll </t>
  </si>
  <si>
    <t xml:space="preserve">Supplies  </t>
  </si>
  <si>
    <t xml:space="preserve">Utilities </t>
  </si>
  <si>
    <t>Utilties Total</t>
  </si>
  <si>
    <t>Affordable Units</t>
  </si>
  <si>
    <t>Market Units</t>
  </si>
  <si>
    <t>Non-LIHTC</t>
  </si>
  <si>
    <t>Multiplied by the Applicable Fraction (2)</t>
  </si>
  <si>
    <t>(From Exhibit A Project Cost)</t>
  </si>
  <si>
    <t>Pricing State LIHTC</t>
  </si>
  <si>
    <t>Pricing Federal LIHTC</t>
  </si>
  <si>
    <t>Blended LIHTC Pricing</t>
  </si>
  <si>
    <t>Blended Pricing (Projected)</t>
  </si>
  <si>
    <t>LIHTC Applicable Percentage</t>
  </si>
  <si>
    <t>Market Rent</t>
  </si>
  <si>
    <t>Unit Breakdown</t>
  </si>
  <si>
    <t>Part I - LIHTC Units</t>
  </si>
  <si>
    <t>Part II - Affordable Units</t>
  </si>
  <si>
    <t>Utility Allowance</t>
  </si>
  <si>
    <t>Part III - Market Rate Units</t>
  </si>
  <si>
    <r>
      <t>Net Rent:</t>
    </r>
    <r>
      <rPr>
        <sz val="9"/>
        <rFont val="Arial"/>
        <family val="2"/>
      </rPr>
      <t xml:space="preserve"> Gross rent less applicable utility allowance.</t>
    </r>
  </si>
  <si>
    <t>Description</t>
  </si>
  <si>
    <t>Per ft.2</t>
  </si>
  <si>
    <t xml:space="preserve">Part V - Utility Allowance </t>
  </si>
  <si>
    <t>Part VI - Other Income</t>
  </si>
  <si>
    <t>Part IV - Manager's Unit</t>
  </si>
  <si>
    <t>Enter number of Manager's Units</t>
  </si>
  <si>
    <t>Manager's Unit</t>
  </si>
  <si>
    <t>LIHTC Units</t>
  </si>
  <si>
    <t>From Exhibit A-1 Bond Issuance Cost</t>
  </si>
  <si>
    <t>Underwriter's Counsel</t>
  </si>
  <si>
    <t>Issuer's Counsel</t>
  </si>
  <si>
    <t>Principal Amount:</t>
  </si>
  <si>
    <t>% of Principal</t>
  </si>
  <si>
    <t>Issuer Fee (IF HHFDC is the issuer $50,000)</t>
  </si>
  <si>
    <t>Complete only if project is using tax-exempt bond financing</t>
  </si>
  <si>
    <t>Payment and Performance Bond</t>
  </si>
  <si>
    <t xml:space="preserve">% of </t>
  </si>
  <si>
    <t xml:space="preserve">Taxes </t>
  </si>
  <si>
    <t>Op. Exp</t>
  </si>
  <si>
    <t xml:space="preserve">Enter Other Income earned by the property </t>
  </si>
  <si>
    <t>Gross Rental Income</t>
  </si>
  <si>
    <t>Gross Other Income</t>
  </si>
  <si>
    <t>HHFDC Compliance  Fees</t>
  </si>
  <si>
    <t>RHTF</t>
  </si>
  <si>
    <t>Rental Housing Trust Fund</t>
  </si>
  <si>
    <t>Debt Service</t>
  </si>
  <si>
    <t>130% Basis Increase as QCT or DDA</t>
  </si>
  <si>
    <t>DDA</t>
  </si>
  <si>
    <t>Print Reports</t>
  </si>
  <si>
    <t>Project Address</t>
  </si>
  <si>
    <t>TMK:</t>
  </si>
  <si>
    <t>Project Zip Code</t>
  </si>
  <si>
    <t>RARF</t>
  </si>
  <si>
    <t>RHTF Project Award</t>
  </si>
  <si>
    <t>Applicant Name:</t>
  </si>
  <si>
    <t>Annual Debt Service</t>
  </si>
  <si>
    <t>Input for projects requesting LIHTC Only</t>
  </si>
  <si>
    <t>New Construction, Acquisition Only, Acquisition and Rehabilitation or Rehabilitation Only</t>
  </si>
  <si>
    <t>County:</t>
  </si>
  <si>
    <t>Zip Code:</t>
  </si>
  <si>
    <t>Assumptions</t>
  </si>
  <si>
    <t>Input Page</t>
  </si>
  <si>
    <t>Please Input data in the yellow shaded fields</t>
  </si>
  <si>
    <t>Throughout the spreadsheet, please input data only in the yellow shaded fields</t>
  </si>
  <si>
    <t>New Construction</t>
  </si>
  <si>
    <t>Building Type</t>
  </si>
  <si>
    <t>Garden Style, Mid Rise, Highrise, Townhomes, etc.</t>
  </si>
  <si>
    <t>Type:</t>
  </si>
  <si>
    <t>Number of Buildings</t>
  </si>
  <si>
    <t># of Buildings</t>
  </si>
  <si>
    <t>Total Number of Units</t>
  </si>
  <si>
    <t>Rehabilitation Scope of Work</t>
  </si>
  <si>
    <t>Please summarize the proposed scope of rehabilitation and the estimated cost.</t>
  </si>
  <si>
    <t>Exhibit A-2</t>
  </si>
  <si>
    <t>Rehabilitation* (Complete Exhibit A 2)</t>
  </si>
  <si>
    <t>Summary Sheet</t>
  </si>
  <si>
    <t>Construction Cashflow</t>
  </si>
  <si>
    <t>Operating Income</t>
  </si>
  <si>
    <t>Proforma</t>
  </si>
  <si>
    <t>Low Income Housing Tax Credit Calculation</t>
  </si>
  <si>
    <t>Applicable Fraction Calculation</t>
  </si>
  <si>
    <t>Rehabilitation Threshold Test</t>
  </si>
  <si>
    <t>Print Bond Cost of Issuance</t>
  </si>
  <si>
    <t>(For Tax-exempt Bond projects Only)</t>
  </si>
  <si>
    <t>Exhibit A-1</t>
  </si>
  <si>
    <t>Bond Issuance Cost Worksheet</t>
  </si>
  <si>
    <t>Print Rehabilitation Scope of Work</t>
  </si>
  <si>
    <t>(For Rehabilitation projects only)</t>
  </si>
  <si>
    <t>First Mortgage Analysis (Based on projected NOI)</t>
  </si>
  <si>
    <t>70% PV</t>
  </si>
  <si>
    <t>30% PV</t>
  </si>
  <si>
    <t>Land Tenure</t>
  </si>
  <si>
    <t>Lease or Fee Simple</t>
  </si>
  <si>
    <t>Please fill applicable column for LIHTC requested.</t>
  </si>
  <si>
    <t>For projects requesting LIHTC in addition to the State's annual volume cap with the issuance of a Tax-exempt Private Activity Bond, please complete the 30% PV Column.</t>
  </si>
  <si>
    <t>For new construction or rehabilitation only projects, please complete either the 30% PV or 70% PV column, as applicable.</t>
  </si>
  <si>
    <t>Type of LIHTC Requested</t>
  </si>
  <si>
    <t>Rehabilitation</t>
  </si>
  <si>
    <t>Acquistion</t>
  </si>
  <si>
    <t>Federally Financed</t>
  </si>
  <si>
    <t>Non-Volume Cap with Tax-exempt Bond</t>
  </si>
  <si>
    <t>Not Applicable</t>
  </si>
  <si>
    <t>QCT</t>
  </si>
  <si>
    <t>Month:</t>
  </si>
  <si>
    <t xml:space="preserve">  Total LIHTC Square Footage</t>
  </si>
  <si>
    <t>2.  Adjusted Building Basis</t>
  </si>
  <si>
    <t>x 10%</t>
  </si>
  <si>
    <t>LIHTC Requested</t>
  </si>
  <si>
    <t>Island:</t>
  </si>
  <si>
    <t>Check Box If Owner is paying for all Tenant utilities</t>
  </si>
  <si>
    <t>City:</t>
  </si>
  <si>
    <t>Enter the total Bond Issuance Cost in the corresponding cell in the Project Cost worksheet.</t>
  </si>
  <si>
    <t>Enter only the project cost and eligible basis, if applicable.</t>
  </si>
  <si>
    <t xml:space="preserve">Project Cost sheet.  </t>
  </si>
  <si>
    <t xml:space="preserve">Exhibit A-2 </t>
  </si>
  <si>
    <t>Exhibit B</t>
  </si>
  <si>
    <t>Exhibit A</t>
  </si>
  <si>
    <t>Enter monthly draw from financing source.</t>
  </si>
  <si>
    <t>Please ensure that the project cost is equal to the project cost in Exhibit A.</t>
  </si>
  <si>
    <t>Exhibit C</t>
  </si>
  <si>
    <t>Enter rent information.</t>
  </si>
  <si>
    <t>Enter rent information in the LIHTC Units section for LIHTC units only.</t>
  </si>
  <si>
    <t>Enter rent information in the Affordable Units section for affordable units other than those financed by LIHTC.</t>
  </si>
  <si>
    <t>Enter rent information in the Market Units section for market rate units.</t>
  </si>
  <si>
    <t>Check box if all utilities will be paid by the Owner.</t>
  </si>
  <si>
    <t>If the box is not checked, enter information regarding utility allowances.</t>
  </si>
  <si>
    <t>Enter information regarding Other Income including laundry, etc.</t>
  </si>
  <si>
    <t>Information from this section will populate fields in Exhibit E.</t>
  </si>
  <si>
    <t>Exhibit D</t>
  </si>
  <si>
    <t xml:space="preserve">Complete Operating Expense </t>
  </si>
  <si>
    <t>Enter annual budget for each line item.</t>
  </si>
  <si>
    <t>Input vacancy and inflation rates.</t>
  </si>
  <si>
    <t>Enter Annual Debt service for each loan.</t>
  </si>
  <si>
    <t>Exhibit F</t>
  </si>
  <si>
    <t>Complete this section if applying for LIHTC.</t>
  </si>
  <si>
    <t>Complete TC Rehabilitation section if you are claiming LIHTC for rehabilitation.</t>
  </si>
  <si>
    <t>Complete this section if you are proposing a for sale project.</t>
  </si>
  <si>
    <t>All pages are on letter sized paper.</t>
  </si>
  <si>
    <t>Printing</t>
  </si>
  <si>
    <t>Input</t>
  </si>
  <si>
    <t>!!!   Please input only section shaded in yellow.</t>
  </si>
  <si>
    <t>!!!   Please be careful when cutting, copying and pasting since some cells contain formulas or are linked to other cells within the workbook.</t>
  </si>
  <si>
    <t>Elgible Basis</t>
  </si>
  <si>
    <t>Ex. A</t>
  </si>
  <si>
    <t>Ex. B</t>
  </si>
  <si>
    <t>Eligible Basis from Project Cost Breakdown Sheet 30%</t>
  </si>
  <si>
    <t>Eligible Basis from Project Cost Breakdown Sheet 70%</t>
  </si>
  <si>
    <t>Ex. F</t>
  </si>
  <si>
    <t>Total Operating Expense</t>
  </si>
  <si>
    <t>Ex. D</t>
  </si>
  <si>
    <t>LIHTC Income</t>
  </si>
  <si>
    <t>Ex. C</t>
  </si>
  <si>
    <t>Ex. E</t>
  </si>
  <si>
    <t>Affordable Income</t>
  </si>
  <si>
    <t>Market Income</t>
  </si>
  <si>
    <t>Total Bond Financing Costs</t>
  </si>
  <si>
    <t>HHFDC Consolidated Application Exhibits</t>
  </si>
  <si>
    <t>You may use the Deferred Developer Fee Section to show the paydown of the deferred developer fee.</t>
  </si>
  <si>
    <t>For current utility allowances, please contact the county housing office in which the project is located.   The applicant is responsible</t>
  </si>
  <si>
    <t>Applicants are responsible for ascertaining the current income limits and affordable rent guidelines, as established annually by HUD (www.huduser.org).</t>
  </si>
  <si>
    <t>Please attach a copy of the current income limits and affordable rent guidelines being used in connection with this application as Exhibit 33.</t>
  </si>
  <si>
    <t>for attaching a copy of the current utility schedule being used in connection with this application.  Please attach it as Exhibit 34.</t>
  </si>
  <si>
    <t>Number of Other Buildings</t>
  </si>
  <si>
    <t>Number of Residential Buildings</t>
  </si>
  <si>
    <t># or Residential</t>
  </si>
  <si>
    <t># of Other</t>
  </si>
  <si>
    <t>Total Square Feet</t>
  </si>
  <si>
    <t>% of Total Dev Cost</t>
  </si>
  <si>
    <t>HHFDC Financing Requested</t>
  </si>
  <si>
    <t>Annual LIHTC</t>
  </si>
  <si>
    <t>Interim</t>
  </si>
  <si>
    <t>Permanent</t>
  </si>
  <si>
    <t>HMMF</t>
  </si>
  <si>
    <t>DURF</t>
  </si>
  <si>
    <t>Start Workbook by completing this worksheet</t>
  </si>
  <si>
    <t>Hula Mae Multifamily tax-exempt bond volume cap</t>
  </si>
  <si>
    <t>Rental Housing Trust Fund Interim Loan</t>
  </si>
  <si>
    <t>Rental Housing Trust Fund Permanent Loan</t>
  </si>
  <si>
    <t>Dwelling Unit Revolving Fund Loan</t>
  </si>
  <si>
    <t>Rental Assistance Revolving Fund Interim Loan</t>
  </si>
  <si>
    <t>Financing Requested (enter dollar amount of financing requested)</t>
  </si>
  <si>
    <t>Volume Cap</t>
  </si>
  <si>
    <t>Summary</t>
  </si>
  <si>
    <t>(To print reports which are pertinent to your project, please press button in the right column)</t>
  </si>
  <si>
    <t>This form automatically summarizes the data that has been inputted.</t>
  </si>
  <si>
    <t>Include all reports that are applicable to your application.  Please include the Summary Worksheet in your application.</t>
  </si>
  <si>
    <t>Summary  Sheet</t>
  </si>
  <si>
    <t>Print All</t>
  </si>
  <si>
    <t>To Print Reports, please go to the Print Reports tab and press the button that corresponds to the set of reports you want to print.</t>
  </si>
  <si>
    <t>Start by completing all fields in the input page.</t>
  </si>
  <si>
    <t>If you are not applying for Low Income Housing Tax Credit, you may enter 0 in the amount of LIHTC requested and leave the rest of the fields blank.</t>
  </si>
  <si>
    <t>The cost per square feet and cost per unit will calculate automatically.</t>
  </si>
  <si>
    <t>Complete  Bond issuance Cost worksheet if the project will issue Tax-exempt Bonds.</t>
  </si>
  <si>
    <t>(Print this worksheet, if you are issuing tax-exempt bonds.)</t>
  </si>
  <si>
    <t>(Print this worksheet, if you are rehabilitating an existing building.)</t>
  </si>
  <si>
    <t>Complete Cashflow.</t>
  </si>
  <si>
    <t>Enter monthly development draws for each cost.</t>
  </si>
  <si>
    <t>Enter information regarding the manager's units.</t>
  </si>
  <si>
    <t>Exhibit E</t>
  </si>
  <si>
    <t>You may use the RHTF section to show the paydown and interest on the RHTF loan.</t>
  </si>
  <si>
    <t>Complete the TC App. Fraction first to determine the applicable fraction.</t>
  </si>
  <si>
    <t>Complete Tax Credit Allocation.</t>
  </si>
  <si>
    <t>Print the worksheets if you are applying for LIHTC.</t>
  </si>
  <si>
    <t xml:space="preserve">Exhibit C </t>
  </si>
  <si>
    <t>Print Exhibit F LIHTC (for New Construction)</t>
  </si>
  <si>
    <t>Print Exhibit F LIHTC (for Rehabilitation)</t>
  </si>
  <si>
    <t>Application Date</t>
  </si>
  <si>
    <t>Project Name</t>
  </si>
  <si>
    <t xml:space="preserve">Project City </t>
  </si>
  <si>
    <t>Project County</t>
  </si>
  <si>
    <t>Island</t>
  </si>
  <si>
    <t>TMK</t>
  </si>
  <si>
    <t>Applicant Name</t>
  </si>
  <si>
    <t>Type of Project</t>
  </si>
  <si>
    <t>For projects requesting LIHTC and are claiming both acquisition and rehabilitation credits based on the 30% PV and 70% PV respectively, please complete both columns.</t>
  </si>
  <si>
    <t xml:space="preserve">  Total LIHTC Units</t>
  </si>
  <si>
    <t>Complete Rehabilitation, if the project will be rehabilitating an existing project.</t>
  </si>
  <si>
    <t>Per Sq. Ft.</t>
  </si>
  <si>
    <t>3-Bedroom</t>
  </si>
  <si>
    <t>4-Bedroom</t>
  </si>
  <si>
    <t>Total Residential, Common, and Commercial Area</t>
  </si>
  <si>
    <t>Total Square Footage of Building Area</t>
  </si>
  <si>
    <t>Source of Funds (Include Construction &amp; Permanent)</t>
  </si>
  <si>
    <t>Developer's Overhead*</t>
  </si>
  <si>
    <t>Developer's Fee**</t>
  </si>
  <si>
    <t>Payoff of construction source shoud be reflected as a negative figure at the anticipated payoff/paydown date.</t>
  </si>
  <si>
    <r>
      <t>Max. Restricted Rent:</t>
    </r>
    <r>
      <rPr>
        <sz val="9"/>
        <rFont val="Arial"/>
        <family val="2"/>
      </rPr>
      <t xml:space="preserve"> Based on income restriction and unit type.</t>
    </r>
  </si>
  <si>
    <r>
      <t>Proposed Rent:</t>
    </r>
    <r>
      <rPr>
        <sz val="9"/>
        <rFont val="Arial"/>
        <family val="2"/>
      </rPr>
      <t xml:space="preserve"> Proposed gross rent.</t>
    </r>
  </si>
  <si>
    <r>
      <t xml:space="preserve">Utility Allowance:  </t>
    </r>
    <r>
      <rPr>
        <sz val="9"/>
        <rFont val="Arial"/>
        <family val="2"/>
      </rPr>
      <t>Enter Utililty Allowance from Part V for any utility expense paid by the tenant.</t>
    </r>
  </si>
  <si>
    <t>(Annual)</t>
  </si>
  <si>
    <t xml:space="preserve">(Annual) </t>
  </si>
  <si>
    <t>Loan Amount</t>
  </si>
  <si>
    <t>Debt Service Ratio</t>
  </si>
  <si>
    <t>Inflation %</t>
  </si>
  <si>
    <t>Per Unit Per Year</t>
  </si>
  <si>
    <t>Ltd. Partnership Interest</t>
  </si>
  <si>
    <t xml:space="preserve">LIHTC Check Based on Projected Pricing </t>
  </si>
  <si>
    <t>LIHTC Requested by Applicant</t>
  </si>
  <si>
    <t>One Bedroom</t>
  </si>
  <si>
    <t xml:space="preserve">Two Bedroom </t>
  </si>
  <si>
    <t xml:space="preserve">Three Bedroom </t>
  </si>
  <si>
    <t xml:space="preserve">Four Bedroom </t>
  </si>
  <si>
    <t xml:space="preserve">   Federal </t>
  </si>
  <si>
    <t>Estimated LIHTC Proceeds</t>
  </si>
  <si>
    <t xml:space="preserve">   State</t>
  </si>
  <si>
    <t>(Proceeds/Blended Pricing)/Ltd. Partnership Interest</t>
  </si>
  <si>
    <t>Federal LIHTC Allocation based on Projected Pricing</t>
  </si>
  <si>
    <t xml:space="preserve">State LIHTC Allocation based on Projected Pricing </t>
  </si>
  <si>
    <t>Version 2014 1/15/2014</t>
  </si>
  <si>
    <r>
      <t>Market Rent:</t>
    </r>
    <r>
      <rPr>
        <sz val="9"/>
        <rFont val="Arial"/>
        <family val="2"/>
      </rPr>
      <t xml:space="preserve"> Market rent for the type of unit.  Needs to be supported by the market study.  (Should be different from Max. Restricted Rent.)</t>
    </r>
  </si>
  <si>
    <r>
      <t>Market Rent:</t>
    </r>
    <r>
      <rPr>
        <sz val="9"/>
        <rFont val="Arial"/>
        <family val="2"/>
      </rPr>
      <t xml:space="preserve"> Market rent for the type of unit.  Needs to be supported by the market study.</t>
    </r>
  </si>
  <si>
    <t>Accured Interest</t>
  </si>
  <si>
    <t xml:space="preserve">Interest Carryover </t>
  </si>
  <si>
    <t xml:space="preserve">Interest Balance </t>
  </si>
  <si>
    <t xml:space="preserve">Payment </t>
  </si>
  <si>
    <t>--</t>
  </si>
  <si>
    <t xml:space="preserve">Principal </t>
  </si>
  <si>
    <t>Version 2014</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</si>
</sst>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0.0%"/>
    <numFmt numFmtId="170" formatCode="0.000%"/>
    <numFmt numFmtId="171" formatCode="0.0000%"/>
    <numFmt numFmtId="172" formatCode="0.00000%"/>
    <numFmt numFmtId="173" formatCode="0_);\(0\)"/>
    <numFmt numFmtId="174" formatCode="0.00_);\(0.00\)"/>
    <numFmt numFmtId="175" formatCode="0.000000_);\(0.000000\)"/>
    <numFmt numFmtId="176" formatCode="#,##0.0_);\(#,##0.0\)"/>
    <numFmt numFmtId="177" formatCode="_(* #,##0.0000_);_(* \(#,##0.0000\);_(* &quot;-&quot;??_);_(@_)"/>
    <numFmt numFmtId="178" formatCode="0.0"/>
    <numFmt numFmtId="179" formatCode="0.0_);\(0.0\)"/>
    <numFmt numFmtId="180" formatCode="0.000_);\(0.000\)"/>
    <numFmt numFmtId="181" formatCode="0.000000"/>
    <numFmt numFmtId="182" formatCode="0.00000"/>
    <numFmt numFmtId="183" formatCode="0.0000"/>
    <numFmt numFmtId="184" formatCode="0.000"/>
    <numFmt numFmtId="185" formatCode="&quot;$&quot;#,##0"/>
    <numFmt numFmtId="186" formatCode="_(* #,##0.000_);_(* \(#,##0.000\);_(* &quot;-&quot;??_);_(@_)"/>
    <numFmt numFmtId="187" formatCode="&quot;$&quot;#,##0.0_);[Red]\(&quot;$&quot;#,##0.0\)"/>
    <numFmt numFmtId="188" formatCode="#,##0.0000000_);\(#,##0.0000000\)"/>
    <numFmt numFmtId="189" formatCode="#,##0.000000_);\(#,##0.000000\)"/>
    <numFmt numFmtId="190" formatCode="#,##0.00000_);\(#,##0.00000\)"/>
    <numFmt numFmtId="191" formatCode="#,##0.0000_);\(#,##0.0000\)"/>
    <numFmt numFmtId="192" formatCode="#,##0.000_);\(#,##0.000\)"/>
    <numFmt numFmtId="193" formatCode="&quot;$&quot;#,##0.00"/>
    <numFmt numFmtId="194" formatCode="_(* #,##0.0_);_(* \(#,##0.0\);_(* &quot;-&quot;?_);_(@_)"/>
    <numFmt numFmtId="195" formatCode="&quot;$&quot;#,##0.0"/>
    <numFmt numFmtId="196" formatCode="&quot;$&quot;#,##0.000000000"/>
    <numFmt numFmtId="197" formatCode="[$-409]dddd\,\ mmmm\ dd\,\ yyyy"/>
    <numFmt numFmtId="198" formatCode="[$-409]mmmm\-yy;@"/>
    <numFmt numFmtId="199" formatCode="0.00000000"/>
    <numFmt numFmtId="200" formatCode="0.0000000"/>
    <numFmt numFmtId="201" formatCode="&quot;Yes&quot;;&quot;Yes&quot;;&quot;No&quot;"/>
    <numFmt numFmtId="202" formatCode="&quot;True&quot;;&quot;True&quot;;&quot;False&quot;"/>
    <numFmt numFmtId="203" formatCode="&quot;On&quot;;&quot;On&quot;;&quot;Off&quot;"/>
    <numFmt numFmtId="204" formatCode="[$€-2]\ #,##0.00_);[Red]\([$€-2]\ #,##0.00\)"/>
    <numFmt numFmtId="205" formatCode="[$-409]mmm\-yy;@"/>
  </numFmts>
  <fonts count="79">
    <font>
      <sz val="10"/>
      <name val="Arial"/>
      <family val="0"/>
    </font>
    <font>
      <sz val="8"/>
      <name val="Arial"/>
      <family val="2"/>
    </font>
    <font>
      <b/>
      <sz val="10"/>
      <name val="Arial"/>
      <family val="2"/>
    </font>
    <font>
      <b/>
      <u val="single"/>
      <sz val="10"/>
      <name val="Arial"/>
      <family val="2"/>
    </font>
    <font>
      <u val="single"/>
      <sz val="10"/>
      <name val="Arial"/>
      <family val="2"/>
    </font>
    <font>
      <i/>
      <sz val="10"/>
      <name val="Arial"/>
      <family val="2"/>
    </font>
    <font>
      <sz val="10"/>
      <name val="MS Sans Serif"/>
      <family val="2"/>
    </font>
    <font>
      <sz val="10"/>
      <color indexed="12"/>
      <name val="Arial"/>
      <family val="2"/>
    </font>
    <font>
      <b/>
      <sz val="10"/>
      <color indexed="12"/>
      <name val="Arial"/>
      <family val="2"/>
    </font>
    <font>
      <b/>
      <sz val="10"/>
      <name val="Times New Roman"/>
      <family val="1"/>
    </font>
    <font>
      <sz val="10"/>
      <name val="Times New Roman"/>
      <family val="1"/>
    </font>
    <font>
      <b/>
      <sz val="10"/>
      <color indexed="10"/>
      <name val="Arial"/>
      <family val="2"/>
    </font>
    <font>
      <i/>
      <sz val="12"/>
      <name val="Arial"/>
      <family val="2"/>
    </font>
    <font>
      <b/>
      <sz val="12"/>
      <name val="Arial"/>
      <family val="2"/>
    </font>
    <font>
      <b/>
      <u val="single"/>
      <sz val="10"/>
      <color indexed="12"/>
      <name val="Arial"/>
      <family val="2"/>
    </font>
    <font>
      <b/>
      <u val="single"/>
      <sz val="10"/>
      <color indexed="10"/>
      <name val="Arial"/>
      <family val="2"/>
    </font>
    <font>
      <u val="single"/>
      <sz val="10"/>
      <color indexed="12"/>
      <name val="Arial"/>
      <family val="2"/>
    </font>
    <font>
      <b/>
      <sz val="14"/>
      <name val="Arial"/>
      <family val="2"/>
    </font>
    <font>
      <u val="single"/>
      <sz val="10"/>
      <color indexed="36"/>
      <name val="Arial"/>
      <family val="2"/>
    </font>
    <font>
      <sz val="8"/>
      <name val="Tahoma"/>
      <family val="2"/>
    </font>
    <font>
      <b/>
      <sz val="9"/>
      <name val="Arial"/>
      <family val="2"/>
    </font>
    <font>
      <sz val="9"/>
      <name val="Arial"/>
      <family val="2"/>
    </font>
    <font>
      <b/>
      <sz val="12"/>
      <name val="Arial Narrow"/>
      <family val="2"/>
    </font>
    <font>
      <i/>
      <sz val="12"/>
      <name val="Arial Narrow"/>
      <family val="2"/>
    </font>
    <font>
      <sz val="10"/>
      <name val="Arial Narrow"/>
      <family val="2"/>
    </font>
    <font>
      <sz val="12"/>
      <name val="Arial Narrow"/>
      <family val="2"/>
    </font>
    <font>
      <sz val="12"/>
      <color indexed="12"/>
      <name val="Arial Narrow"/>
      <family val="2"/>
    </font>
    <font>
      <sz val="11"/>
      <name val="Arial Narrow"/>
      <family val="2"/>
    </font>
    <font>
      <b/>
      <sz val="11"/>
      <name val="Arial Narrow"/>
      <family val="2"/>
    </font>
    <font>
      <sz val="11"/>
      <name val="Arial"/>
      <family val="2"/>
    </font>
    <font>
      <sz val="12"/>
      <name val="Arial"/>
      <family val="2"/>
    </font>
    <font>
      <i/>
      <sz val="11"/>
      <name val="Arial Narrow"/>
      <family val="2"/>
    </font>
    <font>
      <b/>
      <sz val="12"/>
      <name val="Times New Roman"/>
      <family val="1"/>
    </font>
    <font>
      <sz val="11"/>
      <name val="Times New Roman"/>
      <family val="1"/>
    </font>
    <font>
      <b/>
      <sz val="11"/>
      <name val="Times New Roman"/>
      <family val="1"/>
    </font>
    <font>
      <sz val="11"/>
      <color indexed="12"/>
      <name val="Times New Roman"/>
      <family val="1"/>
    </font>
    <font>
      <i/>
      <sz val="11"/>
      <name val="Arial"/>
      <family val="2"/>
    </font>
    <font>
      <b/>
      <u val="single"/>
      <sz val="12"/>
      <name val="Arial"/>
      <family val="2"/>
    </font>
    <font>
      <b/>
      <i/>
      <sz val="10"/>
      <name val="Arial"/>
      <family val="2"/>
    </font>
    <font>
      <b/>
      <sz val="9"/>
      <name val="Arial Narrow"/>
      <family val="2"/>
    </font>
    <font>
      <b/>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color indexed="8"/>
      <name val="Arial"/>
      <family val="2"/>
    </font>
    <font>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style="medium"/>
      <top>
        <color indexed="63"/>
      </top>
      <bottom style="mediu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style="thin"/>
      <bottom style="dashed"/>
    </border>
    <border>
      <left style="thin"/>
      <right style="thin"/>
      <top style="dashed"/>
      <bottom style="dashed"/>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color indexed="63"/>
      </top>
      <bottom style="thin"/>
    </border>
    <border>
      <left style="thin"/>
      <right style="thick"/>
      <top>
        <color indexed="63"/>
      </top>
      <bottom style="thin"/>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164" fontId="0" fillId="0" borderId="0">
      <alignment/>
      <protection/>
    </xf>
    <xf numFmtId="0" fontId="6" fillId="0" borderId="0">
      <alignment/>
      <protection/>
    </xf>
    <xf numFmtId="164" fontId="0" fillId="0" borderId="0">
      <alignment/>
      <protection/>
    </xf>
    <xf numFmtId="164"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87">
    <xf numFmtId="0" fontId="0" fillId="0" borderId="0" xfId="0" applyAlignment="1">
      <alignment vertical="center"/>
    </xf>
    <xf numFmtId="164" fontId="0" fillId="0" borderId="0" xfId="59">
      <alignment/>
      <protection/>
    </xf>
    <xf numFmtId="164" fontId="2" fillId="0" borderId="0" xfId="59" applyFont="1">
      <alignment/>
      <protection/>
    </xf>
    <xf numFmtId="164" fontId="2" fillId="0" borderId="10" xfId="59" applyFont="1" applyBorder="1" applyAlignment="1" applyProtection="1">
      <alignment horizontal="left"/>
      <protection/>
    </xf>
    <xf numFmtId="164" fontId="2" fillId="0" borderId="10" xfId="59" applyFont="1" applyBorder="1">
      <alignment/>
      <protection/>
    </xf>
    <xf numFmtId="164" fontId="2" fillId="0" borderId="0" xfId="59" applyFont="1" applyAlignment="1" applyProtection="1">
      <alignment horizontal="left"/>
      <protection/>
    </xf>
    <xf numFmtId="164" fontId="0" fillId="0" borderId="0" xfId="59" applyAlignment="1" applyProtection="1">
      <alignment horizontal="left"/>
      <protection/>
    </xf>
    <xf numFmtId="164" fontId="0" fillId="0" borderId="10" xfId="59" applyBorder="1">
      <alignment/>
      <protection/>
    </xf>
    <xf numFmtId="164" fontId="0" fillId="0" borderId="0" xfId="59" applyAlignment="1" applyProtection="1">
      <alignment horizontal="right"/>
      <protection/>
    </xf>
    <xf numFmtId="164" fontId="0" fillId="0" borderId="0" xfId="59" applyBorder="1">
      <alignment/>
      <protection/>
    </xf>
    <xf numFmtId="164" fontId="0" fillId="0" borderId="0" xfId="59" applyAlignment="1" applyProtection="1">
      <alignment horizontal="center"/>
      <protection/>
    </xf>
    <xf numFmtId="164" fontId="1" fillId="0" borderId="0" xfId="59" applyFont="1" applyAlignment="1" applyProtection="1">
      <alignment horizontal="left"/>
      <protection/>
    </xf>
    <xf numFmtId="164" fontId="3" fillId="0" borderId="0" xfId="59" applyFont="1" applyAlignment="1" applyProtection="1">
      <alignment horizontal="left"/>
      <protection/>
    </xf>
    <xf numFmtId="164" fontId="0" fillId="0" borderId="0" xfId="59" applyAlignment="1" applyProtection="1">
      <alignment/>
      <protection/>
    </xf>
    <xf numFmtId="164" fontId="4" fillId="0" borderId="0" xfId="59" applyFont="1" applyAlignment="1" applyProtection="1">
      <alignment horizontal="left"/>
      <protection/>
    </xf>
    <xf numFmtId="164" fontId="0" fillId="0" borderId="0" xfId="60">
      <alignment/>
      <protection/>
    </xf>
    <xf numFmtId="164" fontId="5" fillId="0" borderId="0" xfId="60" applyFont="1" applyAlignment="1" applyProtection="1">
      <alignment horizontal="left"/>
      <protection/>
    </xf>
    <xf numFmtId="164" fontId="0" fillId="0" borderId="0" xfId="60" applyAlignment="1" applyProtection="1">
      <alignment horizontal="left"/>
      <protection/>
    </xf>
    <xf numFmtId="164" fontId="0" fillId="0" borderId="0" xfId="60" applyAlignment="1" applyProtection="1">
      <alignment horizontal="center"/>
      <protection/>
    </xf>
    <xf numFmtId="164" fontId="0" fillId="0" borderId="0" xfId="60" applyBorder="1">
      <alignment/>
      <protection/>
    </xf>
    <xf numFmtId="164" fontId="0" fillId="0" borderId="0" xfId="60" applyAlignment="1" applyProtection="1">
      <alignment horizontal="right"/>
      <protection/>
    </xf>
    <xf numFmtId="164" fontId="0" fillId="0" borderId="0" xfId="60" applyAlignment="1">
      <alignment horizontal="center"/>
      <protection/>
    </xf>
    <xf numFmtId="164" fontId="2" fillId="0" borderId="0" xfId="60" applyFont="1" applyAlignment="1" applyProtection="1">
      <alignment horizontal="left"/>
      <protection/>
    </xf>
    <xf numFmtId="0" fontId="0" fillId="0" borderId="0" xfId="58" applyFont="1">
      <alignment/>
      <protection/>
    </xf>
    <xf numFmtId="0" fontId="0" fillId="0" borderId="0" xfId="58" applyFont="1" applyAlignment="1">
      <alignment horizontal="center"/>
      <protection/>
    </xf>
    <xf numFmtId="0" fontId="2" fillId="0" borderId="0" xfId="58" applyFont="1" applyAlignment="1">
      <alignment horizontal="right"/>
      <protection/>
    </xf>
    <xf numFmtId="0" fontId="2" fillId="0" borderId="0" xfId="58" applyFont="1">
      <alignment/>
      <protection/>
    </xf>
    <xf numFmtId="0" fontId="0" fillId="0" borderId="0" xfId="58" applyFont="1" applyAlignment="1">
      <alignment horizontal="left"/>
      <protection/>
    </xf>
    <xf numFmtId="0" fontId="2" fillId="0" borderId="0" xfId="58" applyFont="1" applyAlignment="1">
      <alignment horizontal="center"/>
      <protection/>
    </xf>
    <xf numFmtId="0" fontId="2" fillId="0" borderId="0" xfId="58" applyFont="1" applyAlignment="1">
      <alignment horizontal="left"/>
      <protection/>
    </xf>
    <xf numFmtId="164" fontId="0" fillId="0" borderId="0" xfId="60" applyFont="1" applyAlignment="1" applyProtection="1">
      <alignment horizontal="left"/>
      <protection/>
    </xf>
    <xf numFmtId="164" fontId="0" fillId="0" borderId="0" xfId="60" applyFont="1">
      <alignment/>
      <protection/>
    </xf>
    <xf numFmtId="164" fontId="0" fillId="0" borderId="0" xfId="60" applyFont="1" applyAlignment="1" applyProtection="1">
      <alignment horizontal="center"/>
      <protection/>
    </xf>
    <xf numFmtId="164" fontId="0" fillId="0" borderId="10" xfId="60" applyFont="1" applyBorder="1" applyAlignment="1" applyProtection="1">
      <alignment horizontal="center"/>
      <protection/>
    </xf>
    <xf numFmtId="164" fontId="0" fillId="0" borderId="10" xfId="60" applyFont="1" applyBorder="1">
      <alignment/>
      <protection/>
    </xf>
    <xf numFmtId="164" fontId="0" fillId="0" borderId="0" xfId="60" applyFont="1" applyBorder="1">
      <alignment/>
      <protection/>
    </xf>
    <xf numFmtId="164" fontId="0" fillId="0" borderId="0" xfId="60" applyFont="1" applyBorder="1" applyAlignment="1" applyProtection="1">
      <alignment horizontal="left"/>
      <protection/>
    </xf>
    <xf numFmtId="164" fontId="4" fillId="0" borderId="0" xfId="60" applyFont="1" applyAlignment="1" applyProtection="1">
      <alignment horizontal="left"/>
      <protection/>
    </xf>
    <xf numFmtId="0" fontId="0" fillId="0" borderId="0" xfId="0" applyFont="1" applyAlignment="1">
      <alignment vertical="center"/>
    </xf>
    <xf numFmtId="164" fontId="0" fillId="0" borderId="11" xfId="59" applyBorder="1">
      <alignment/>
      <protection/>
    </xf>
    <xf numFmtId="164" fontId="0" fillId="0" borderId="0" xfId="59" applyFont="1" applyAlignment="1" applyProtection="1">
      <alignment horizontal="left"/>
      <protection/>
    </xf>
    <xf numFmtId="164" fontId="0" fillId="0" borderId="0" xfId="59" applyBorder="1" applyAlignment="1" applyProtection="1">
      <alignment horizontal="left"/>
      <protection/>
    </xf>
    <xf numFmtId="164" fontId="7" fillId="0" borderId="0" xfId="59" applyFont="1" applyAlignment="1" applyProtection="1">
      <alignment horizontal="left"/>
      <protection/>
    </xf>
    <xf numFmtId="164" fontId="7" fillId="0" borderId="0" xfId="59" applyFont="1" applyBorder="1" applyAlignment="1" applyProtection="1">
      <alignment horizontal="left"/>
      <protection/>
    </xf>
    <xf numFmtId="164" fontId="7" fillId="0" borderId="0" xfId="59" applyFont="1">
      <alignment/>
      <protection/>
    </xf>
    <xf numFmtId="164" fontId="7" fillId="0" borderId="0" xfId="59" applyFont="1" applyBorder="1">
      <alignment/>
      <protection/>
    </xf>
    <xf numFmtId="164" fontId="8" fillId="0" borderId="0" xfId="59" applyFont="1">
      <alignment/>
      <protection/>
    </xf>
    <xf numFmtId="164" fontId="9" fillId="0" borderId="0" xfId="59" applyFont="1">
      <alignment/>
      <protection/>
    </xf>
    <xf numFmtId="164" fontId="10" fillId="0" borderId="0" xfId="59" applyFont="1">
      <alignment/>
      <protection/>
    </xf>
    <xf numFmtId="164" fontId="2" fillId="0" borderId="10" xfId="59" applyFont="1" applyBorder="1" applyAlignment="1" applyProtection="1">
      <alignment horizontal="center" wrapText="1"/>
      <protection/>
    </xf>
    <xf numFmtId="164" fontId="10" fillId="0" borderId="0" xfId="59" applyFont="1" applyAlignment="1">
      <alignment horizontal="left" wrapText="1"/>
      <protection/>
    </xf>
    <xf numFmtId="164" fontId="0" fillId="0" borderId="0" xfId="59" applyAlignment="1" applyProtection="1">
      <alignment horizontal="left" indent="1"/>
      <protection/>
    </xf>
    <xf numFmtId="164" fontId="7" fillId="0" borderId="0" xfId="59" applyFont="1" applyAlignment="1" applyProtection="1">
      <alignment horizontal="left" indent="1"/>
      <protection/>
    </xf>
    <xf numFmtId="164" fontId="0" fillId="0" borderId="0" xfId="59" applyFont="1" applyAlignment="1" applyProtection="1">
      <alignment horizontal="left" indent="1"/>
      <protection/>
    </xf>
    <xf numFmtId="164" fontId="0" fillId="0" borderId="0" xfId="59" applyFont="1">
      <alignment/>
      <protection/>
    </xf>
    <xf numFmtId="164" fontId="10" fillId="0" borderId="0" xfId="59" applyFont="1" applyAlignment="1">
      <alignment wrapText="1"/>
      <protection/>
    </xf>
    <xf numFmtId="164" fontId="8" fillId="0" borderId="0" xfId="59" applyFont="1" applyBorder="1">
      <alignment/>
      <protection/>
    </xf>
    <xf numFmtId="164" fontId="0" fillId="0" borderId="10" xfId="59" applyBorder="1" applyAlignment="1" applyProtection="1">
      <alignment horizontal="center"/>
      <protection/>
    </xf>
    <xf numFmtId="164" fontId="2" fillId="0" borderId="0" xfId="59" applyFont="1">
      <alignment/>
      <protection/>
    </xf>
    <xf numFmtId="164" fontId="2" fillId="0" borderId="0" xfId="59" applyFont="1" applyAlignment="1" applyProtection="1">
      <alignment horizontal="left"/>
      <protection/>
    </xf>
    <xf numFmtId="164" fontId="2" fillId="0" borderId="0" xfId="59" applyFont="1" applyAlignment="1" applyProtection="1">
      <alignment horizontal="center"/>
      <protection/>
    </xf>
    <xf numFmtId="164" fontId="2" fillId="0" borderId="0" xfId="59" applyFont="1" applyAlignment="1">
      <alignment/>
      <protection/>
    </xf>
    <xf numFmtId="164" fontId="0" fillId="0" borderId="12" xfId="59" applyFont="1" applyBorder="1">
      <alignment/>
      <protection/>
    </xf>
    <xf numFmtId="164" fontId="0" fillId="0" borderId="13" xfId="59" applyFont="1" applyBorder="1" applyAlignment="1" applyProtection="1">
      <alignment horizontal="center"/>
      <protection/>
    </xf>
    <xf numFmtId="164" fontId="0" fillId="0" borderId="13" xfId="59" applyFont="1" applyBorder="1" applyAlignment="1" applyProtection="1">
      <alignment horizontal="center" wrapText="1"/>
      <protection/>
    </xf>
    <xf numFmtId="164" fontId="0" fillId="0" borderId="14" xfId="59" applyFont="1" applyBorder="1">
      <alignment/>
      <protection/>
    </xf>
    <xf numFmtId="164" fontId="0" fillId="0" borderId="15" xfId="59" applyBorder="1" applyAlignment="1" applyProtection="1">
      <alignment horizontal="right"/>
      <protection/>
    </xf>
    <xf numFmtId="164" fontId="0" fillId="0" borderId="16" xfId="59" applyFont="1" applyBorder="1" applyAlignment="1" applyProtection="1">
      <alignment horizontal="center"/>
      <protection/>
    </xf>
    <xf numFmtId="164" fontId="0" fillId="0" borderId="16" xfId="59" applyBorder="1">
      <alignment/>
      <protection/>
    </xf>
    <xf numFmtId="164" fontId="0" fillId="0" borderId="0" xfId="59" applyBorder="1" applyAlignment="1" applyProtection="1">
      <alignment horizontal="right"/>
      <protection/>
    </xf>
    <xf numFmtId="164" fontId="0" fillId="0" borderId="0" xfId="59" applyFont="1" applyBorder="1" applyAlignment="1" applyProtection="1">
      <alignment horizontal="center"/>
      <protection/>
    </xf>
    <xf numFmtId="164" fontId="0" fillId="0" borderId="15" xfId="59" applyFont="1" applyBorder="1" applyAlignment="1" applyProtection="1">
      <alignment horizontal="right"/>
      <protection/>
    </xf>
    <xf numFmtId="164" fontId="0" fillId="0" borderId="17" xfId="59" applyFont="1" applyBorder="1">
      <alignment/>
      <protection/>
    </xf>
    <xf numFmtId="164" fontId="0" fillId="0" borderId="18" xfId="59" applyFont="1" applyBorder="1" applyAlignment="1" applyProtection="1">
      <alignment horizontal="center"/>
      <protection/>
    </xf>
    <xf numFmtId="164" fontId="0" fillId="0" borderId="18" xfId="59" applyFont="1" applyBorder="1" applyAlignment="1" applyProtection="1">
      <alignment horizontal="center" wrapText="1"/>
      <protection/>
    </xf>
    <xf numFmtId="164" fontId="0" fillId="0" borderId="19" xfId="59" applyFont="1" applyBorder="1">
      <alignment/>
      <protection/>
    </xf>
    <xf numFmtId="164" fontId="5" fillId="0" borderId="0" xfId="59" applyFont="1">
      <alignment/>
      <protection/>
    </xf>
    <xf numFmtId="164" fontId="2" fillId="0" borderId="0" xfId="59" applyFont="1" applyAlignment="1" applyProtection="1">
      <alignment horizontal="right"/>
      <protection/>
    </xf>
    <xf numFmtId="164" fontId="8" fillId="0" borderId="0" xfId="59" applyFont="1">
      <alignment/>
      <protection/>
    </xf>
    <xf numFmtId="164" fontId="8" fillId="0" borderId="0" xfId="59" applyFont="1" applyBorder="1">
      <alignment/>
      <protection/>
    </xf>
    <xf numFmtId="164" fontId="0" fillId="0" borderId="0" xfId="57" applyBorder="1" applyAlignment="1">
      <alignment horizontal="left"/>
      <protection/>
    </xf>
    <xf numFmtId="164" fontId="2" fillId="0" borderId="0" xfId="59" applyFont="1" applyBorder="1">
      <alignment/>
      <protection/>
    </xf>
    <xf numFmtId="164" fontId="2" fillId="0" borderId="0" xfId="60" applyFont="1" applyAlignment="1" applyProtection="1">
      <alignment horizontal="left"/>
      <protection/>
    </xf>
    <xf numFmtId="164" fontId="0" fillId="0" borderId="0" xfId="59" applyFont="1" applyAlignment="1">
      <alignment horizontal="left" indent="1"/>
      <protection/>
    </xf>
    <xf numFmtId="0" fontId="2" fillId="0" borderId="0" xfId="0" applyFont="1" applyAlignment="1">
      <alignment vertical="center"/>
    </xf>
    <xf numFmtId="0" fontId="0" fillId="0" borderId="0" xfId="0" applyFont="1" applyAlignment="1">
      <alignment horizontal="left" indent="1"/>
    </xf>
    <xf numFmtId="0" fontId="0" fillId="0" borderId="0" xfId="0" applyFont="1" applyBorder="1" applyAlignment="1">
      <alignment vertical="center"/>
    </xf>
    <xf numFmtId="166" fontId="7" fillId="0" borderId="10" xfId="44" applyNumberFormat="1" applyFont="1" applyBorder="1" applyAlignment="1">
      <alignment/>
    </xf>
    <xf numFmtId="166" fontId="7" fillId="0" borderId="0" xfId="44" applyNumberFormat="1" applyFont="1" applyBorder="1" applyAlignment="1">
      <alignment/>
    </xf>
    <xf numFmtId="166" fontId="8" fillId="0" borderId="0" xfId="44" applyNumberFormat="1" applyFont="1" applyBorder="1" applyAlignment="1">
      <alignment/>
    </xf>
    <xf numFmtId="166" fontId="7" fillId="0" borderId="0" xfId="44" applyNumberFormat="1" applyFont="1" applyAlignment="1">
      <alignment/>
    </xf>
    <xf numFmtId="166" fontId="8" fillId="0" borderId="0" xfId="44" applyNumberFormat="1" applyFont="1" applyBorder="1" applyAlignment="1">
      <alignment/>
    </xf>
    <xf numFmtId="166" fontId="7" fillId="33" borderId="10" xfId="44" applyNumberFormat="1" applyFont="1" applyFill="1" applyBorder="1" applyAlignment="1">
      <alignment/>
    </xf>
    <xf numFmtId="166" fontId="8" fillId="0" borderId="0" xfId="44" applyNumberFormat="1" applyFont="1" applyBorder="1" applyAlignment="1" applyProtection="1">
      <alignment horizontal="center"/>
      <protection/>
    </xf>
    <xf numFmtId="164" fontId="0" fillId="0" borderId="0" xfId="60" applyFont="1">
      <alignment/>
      <protection/>
    </xf>
    <xf numFmtId="166" fontId="0" fillId="0" borderId="10" xfId="44" applyNumberFormat="1" applyBorder="1" applyAlignment="1">
      <alignment horizontal="center"/>
    </xf>
    <xf numFmtId="166" fontId="0" fillId="0" borderId="0" xfId="44" applyNumberFormat="1" applyAlignment="1">
      <alignment horizontal="center"/>
    </xf>
    <xf numFmtId="166" fontId="0" fillId="0" borderId="10" xfId="44" applyNumberFormat="1" applyBorder="1" applyAlignment="1">
      <alignment/>
    </xf>
    <xf numFmtId="166" fontId="0" fillId="0" borderId="20" xfId="44" applyNumberFormat="1" applyBorder="1" applyAlignment="1">
      <alignment/>
    </xf>
    <xf numFmtId="164" fontId="0" fillId="0" borderId="0" xfId="60" applyFont="1" applyAlignment="1" applyProtection="1">
      <alignment horizontal="center"/>
      <protection/>
    </xf>
    <xf numFmtId="9" fontId="7" fillId="0" borderId="10" xfId="63" applyFont="1" applyBorder="1" applyAlignment="1">
      <alignment/>
    </xf>
    <xf numFmtId="164" fontId="0" fillId="0" borderId="0" xfId="60" applyFont="1" applyAlignment="1" applyProtection="1">
      <alignment horizontal="left"/>
      <protection/>
    </xf>
    <xf numFmtId="170" fontId="0" fillId="0" borderId="0" xfId="63" applyNumberFormat="1" applyAlignment="1">
      <alignment/>
    </xf>
    <xf numFmtId="168" fontId="0" fillId="0" borderId="21" xfId="42" applyNumberFormat="1" applyBorder="1" applyAlignment="1">
      <alignment/>
    </xf>
    <xf numFmtId="0" fontId="13" fillId="0" borderId="0" xfId="0" applyFont="1" applyAlignment="1">
      <alignment vertical="center"/>
    </xf>
    <xf numFmtId="9" fontId="0" fillId="0" borderId="0" xfId="63" applyAlignment="1">
      <alignment/>
    </xf>
    <xf numFmtId="0" fontId="2" fillId="34" borderId="0" xfId="0" applyFont="1" applyFill="1" applyAlignment="1">
      <alignment vertical="center"/>
    </xf>
    <xf numFmtId="164" fontId="0" fillId="34" borderId="0" xfId="59" applyFill="1">
      <alignment/>
      <protection/>
    </xf>
    <xf numFmtId="164" fontId="0" fillId="0" borderId="0" xfId="60" applyAlignment="1" applyProtection="1">
      <alignment horizontal="left" indent="1"/>
      <protection/>
    </xf>
    <xf numFmtId="164" fontId="14" fillId="0" borderId="0" xfId="60" applyFont="1" applyAlignment="1" applyProtection="1">
      <alignment horizontal="left"/>
      <protection/>
    </xf>
    <xf numFmtId="164" fontId="15" fillId="0" borderId="0" xfId="60" applyFont="1" applyAlignment="1" applyProtection="1">
      <alignment horizontal="left"/>
      <protection/>
    </xf>
    <xf numFmtId="0" fontId="0" fillId="0" borderId="0" xfId="0" applyAlignment="1">
      <alignment horizontal="center"/>
    </xf>
    <xf numFmtId="166" fontId="2" fillId="0" borderId="20" xfId="44" applyNumberFormat="1" applyFont="1" applyBorder="1" applyAlignment="1">
      <alignment/>
    </xf>
    <xf numFmtId="164" fontId="2" fillId="0" borderId="0" xfId="60" applyFont="1">
      <alignment/>
      <protection/>
    </xf>
    <xf numFmtId="164" fontId="2" fillId="0" borderId="0" xfId="60" applyFont="1" applyAlignment="1">
      <alignment horizontal="center"/>
      <protection/>
    </xf>
    <xf numFmtId="166" fontId="0" fillId="0" borderId="0" xfId="44" applyNumberFormat="1" applyFont="1" applyAlignment="1">
      <alignment/>
    </xf>
    <xf numFmtId="44" fontId="2" fillId="0" borderId="10" xfId="59" applyNumberFormat="1" applyFont="1" applyBorder="1" applyAlignment="1" applyProtection="1">
      <alignment horizontal="center" wrapText="1"/>
      <protection/>
    </xf>
    <xf numFmtId="44" fontId="0" fillId="0" borderId="0" xfId="59" applyNumberFormat="1">
      <alignment/>
      <protection/>
    </xf>
    <xf numFmtId="44" fontId="7" fillId="0" borderId="10" xfId="44" applyNumberFormat="1" applyFont="1" applyBorder="1" applyAlignment="1">
      <alignment/>
    </xf>
    <xf numFmtId="44" fontId="7" fillId="0" borderId="0" xfId="44" applyNumberFormat="1" applyFont="1" applyAlignment="1">
      <alignment/>
    </xf>
    <xf numFmtId="44" fontId="7" fillId="0" borderId="0" xfId="44" applyNumberFormat="1" applyFont="1" applyBorder="1" applyAlignment="1">
      <alignment/>
    </xf>
    <xf numFmtId="44" fontId="8" fillId="0" borderId="0" xfId="44" applyNumberFormat="1" applyFont="1" applyBorder="1" applyAlignment="1">
      <alignment/>
    </xf>
    <xf numFmtId="44" fontId="8" fillId="0" borderId="0" xfId="44" applyNumberFormat="1" applyFont="1" applyBorder="1" applyAlignment="1">
      <alignment/>
    </xf>
    <xf numFmtId="164" fontId="13" fillId="0" borderId="0" xfId="60" applyFont="1">
      <alignment/>
      <protection/>
    </xf>
    <xf numFmtId="164" fontId="13" fillId="0" borderId="0" xfId="60" applyFont="1" applyAlignment="1" applyProtection="1">
      <alignment horizontal="left"/>
      <protection/>
    </xf>
    <xf numFmtId="10" fontId="0" fillId="0" borderId="0" xfId="63" applyNumberFormat="1" applyFont="1" applyAlignment="1" applyProtection="1">
      <alignment horizontal="left"/>
      <protection/>
    </xf>
    <xf numFmtId="164" fontId="2" fillId="0" borderId="22" xfId="60" applyFont="1" applyBorder="1" applyAlignment="1" applyProtection="1">
      <alignment horizontal="center"/>
      <protection/>
    </xf>
    <xf numFmtId="164" fontId="2" fillId="0" borderId="22" xfId="60" applyFont="1" applyBorder="1" applyAlignment="1">
      <alignment horizontal="center"/>
      <protection/>
    </xf>
    <xf numFmtId="164" fontId="0" fillId="35" borderId="0" xfId="60" applyFont="1" applyFill="1">
      <alignment/>
      <protection/>
    </xf>
    <xf numFmtId="164" fontId="0" fillId="35" borderId="0" xfId="60" applyFill="1">
      <alignment/>
      <protection/>
    </xf>
    <xf numFmtId="164" fontId="7" fillId="0" borderId="0" xfId="60" applyFont="1">
      <alignment/>
      <protection/>
    </xf>
    <xf numFmtId="164" fontId="17" fillId="0" borderId="0" xfId="59" applyFont="1" applyAlignment="1">
      <alignment horizontal="center"/>
      <protection/>
    </xf>
    <xf numFmtId="164" fontId="0" fillId="0" borderId="0" xfId="60" applyFont="1" applyAlignment="1" applyProtection="1" quotePrefix="1">
      <alignment horizontal="center"/>
      <protection/>
    </xf>
    <xf numFmtId="166" fontId="0" fillId="0" borderId="0" xfId="44" applyNumberFormat="1" applyBorder="1" applyAlignment="1">
      <alignment horizontal="center"/>
    </xf>
    <xf numFmtId="164" fontId="0" fillId="0" borderId="0" xfId="60" applyAlignment="1">
      <alignment wrapText="1"/>
      <protection/>
    </xf>
    <xf numFmtId="164" fontId="2" fillId="0" borderId="10" xfId="60" applyFont="1" applyBorder="1" applyAlignment="1" applyProtection="1">
      <alignment horizontal="left"/>
      <protection/>
    </xf>
    <xf numFmtId="164" fontId="3" fillId="0" borderId="10" xfId="60" applyFont="1" applyBorder="1" applyAlignment="1" applyProtection="1">
      <alignment horizontal="left"/>
      <protection/>
    </xf>
    <xf numFmtId="164" fontId="2" fillId="0" borderId="10" xfId="60" applyFont="1" applyBorder="1" applyAlignment="1">
      <alignment wrapText="1"/>
      <protection/>
    </xf>
    <xf numFmtId="164" fontId="2" fillId="0" borderId="10" xfId="60" applyFont="1" applyBorder="1" applyAlignment="1" applyProtection="1">
      <alignment horizontal="center" wrapText="1"/>
      <protection/>
    </xf>
    <xf numFmtId="164" fontId="2" fillId="0" borderId="23" xfId="60" applyFont="1" applyBorder="1" applyAlignment="1" applyProtection="1">
      <alignment horizontal="left"/>
      <protection/>
    </xf>
    <xf numFmtId="164" fontId="2" fillId="0" borderId="22" xfId="60" applyFont="1" applyFill="1" applyBorder="1">
      <alignment/>
      <protection/>
    </xf>
    <xf numFmtId="164" fontId="2" fillId="0" borderId="22" xfId="60" applyFont="1" applyBorder="1">
      <alignment/>
      <protection/>
    </xf>
    <xf numFmtId="166" fontId="0" fillId="36" borderId="10" xfId="44" applyNumberFormat="1" applyFill="1" applyBorder="1" applyAlignment="1">
      <alignment horizontal="center"/>
    </xf>
    <xf numFmtId="164" fontId="7" fillId="36" borderId="0" xfId="59" applyFont="1" applyFill="1" applyAlignment="1" applyProtection="1">
      <alignment horizontal="left" indent="1"/>
      <protection/>
    </xf>
    <xf numFmtId="164" fontId="7" fillId="36" borderId="10" xfId="59" applyFont="1" applyFill="1" applyBorder="1" applyAlignment="1" applyProtection="1">
      <alignment horizontal="left"/>
      <protection/>
    </xf>
    <xf numFmtId="164" fontId="7" fillId="36" borderId="23" xfId="59" applyFont="1" applyFill="1" applyBorder="1" applyAlignment="1" applyProtection="1">
      <alignment horizontal="left"/>
      <protection/>
    </xf>
    <xf numFmtId="164" fontId="0" fillId="36" borderId="10" xfId="59" applyFill="1" applyBorder="1">
      <alignment/>
      <protection/>
    </xf>
    <xf numFmtId="166" fontId="7" fillId="36" borderId="10" xfId="44" applyNumberFormat="1" applyFont="1" applyFill="1" applyBorder="1" applyAlignment="1">
      <alignment/>
    </xf>
    <xf numFmtId="164" fontId="2" fillId="0" borderId="0" xfId="59" applyFont="1" applyAlignment="1">
      <alignment horizontal="center"/>
      <protection/>
    </xf>
    <xf numFmtId="164" fontId="0" fillId="0" borderId="0" xfId="57" applyFont="1" applyBorder="1" applyAlignment="1">
      <alignment horizontal="center"/>
      <protection/>
    </xf>
    <xf numFmtId="164" fontId="0" fillId="0" borderId="0" xfId="57" applyFont="1" applyBorder="1" applyAlignment="1" applyProtection="1">
      <alignment horizontal="center"/>
      <protection/>
    </xf>
    <xf numFmtId="0" fontId="0" fillId="36" borderId="23" xfId="0" applyFont="1" applyFill="1" applyBorder="1" applyAlignment="1">
      <alignment vertical="center"/>
    </xf>
    <xf numFmtId="9" fontId="0" fillId="36" borderId="10" xfId="63" applyFill="1" applyBorder="1" applyAlignment="1" applyProtection="1">
      <alignment horizontal="center"/>
      <protection/>
    </xf>
    <xf numFmtId="164" fontId="0" fillId="36" borderId="10" xfId="60" applyFill="1" applyBorder="1" applyAlignment="1">
      <alignment horizontal="center"/>
      <protection/>
    </xf>
    <xf numFmtId="0" fontId="0" fillId="36" borderId="10" xfId="0" applyFont="1" applyFill="1" applyBorder="1" applyAlignment="1">
      <alignment vertical="center"/>
    </xf>
    <xf numFmtId="9" fontId="0" fillId="36" borderId="10" xfId="63" applyFont="1" applyFill="1" applyBorder="1" applyAlignment="1" applyProtection="1">
      <alignment horizontal="center"/>
      <protection/>
    </xf>
    <xf numFmtId="164" fontId="0" fillId="36" borderId="10" xfId="60" applyFill="1" applyBorder="1">
      <alignment/>
      <protection/>
    </xf>
    <xf numFmtId="164" fontId="0" fillId="36" borderId="10" xfId="60" applyFont="1" applyFill="1" applyBorder="1" applyAlignment="1" applyProtection="1">
      <alignment horizontal="left"/>
      <protection/>
    </xf>
    <xf numFmtId="164" fontId="0" fillId="36" borderId="23" xfId="60" applyFont="1" applyFill="1" applyBorder="1" applyAlignment="1" applyProtection="1">
      <alignment horizontal="left"/>
      <protection/>
    </xf>
    <xf numFmtId="164" fontId="0" fillId="0" borderId="0" xfId="60" applyFont="1" applyAlignment="1" applyProtection="1">
      <alignment horizontal="left" indent="1"/>
      <protection/>
    </xf>
    <xf numFmtId="164" fontId="0" fillId="0" borderId="24" xfId="60" applyFont="1" applyBorder="1" applyAlignment="1">
      <alignment horizontal="center"/>
      <protection/>
    </xf>
    <xf numFmtId="164" fontId="0" fillId="0" borderId="25" xfId="60" applyBorder="1">
      <alignment/>
      <protection/>
    </xf>
    <xf numFmtId="166" fontId="0" fillId="0" borderId="25" xfId="44" applyNumberFormat="1" applyBorder="1" applyAlignment="1">
      <alignment/>
    </xf>
    <xf numFmtId="164" fontId="0" fillId="0" borderId="0" xfId="60" applyFont="1" applyFill="1" applyBorder="1" applyAlignment="1" applyProtection="1">
      <alignment horizontal="left"/>
      <protection/>
    </xf>
    <xf numFmtId="164" fontId="0" fillId="0" borderId="0" xfId="60" applyFont="1" applyFill="1">
      <alignment/>
      <protection/>
    </xf>
    <xf numFmtId="10" fontId="7" fillId="36" borderId="0" xfId="63" applyNumberFormat="1" applyFont="1" applyFill="1" applyAlignment="1" applyProtection="1">
      <alignment horizontal="left"/>
      <protection/>
    </xf>
    <xf numFmtId="10" fontId="7" fillId="36" borderId="0" xfId="63" applyNumberFormat="1" applyFont="1" applyFill="1" applyAlignment="1">
      <alignment horizontal="center"/>
    </xf>
    <xf numFmtId="164" fontId="2" fillId="0" borderId="0" xfId="60" applyFont="1" applyFill="1" applyBorder="1" applyAlignment="1" applyProtection="1">
      <alignment horizontal="center" wrapText="1"/>
      <protection/>
    </xf>
    <xf numFmtId="166" fontId="0" fillId="0" borderId="0" xfId="44" applyNumberFormat="1" applyFill="1" applyBorder="1" applyAlignment="1">
      <alignment horizontal="center"/>
    </xf>
    <xf numFmtId="164" fontId="2" fillId="0" borderId="0" xfId="60" applyFont="1" applyAlignment="1" applyProtection="1">
      <alignment horizontal="right"/>
      <protection/>
    </xf>
    <xf numFmtId="164" fontId="2" fillId="0" borderId="20" xfId="60" applyFont="1" applyBorder="1">
      <alignment/>
      <protection/>
    </xf>
    <xf numFmtId="164" fontId="2" fillId="0" borderId="0" xfId="60" applyFont="1" applyBorder="1">
      <alignment/>
      <protection/>
    </xf>
    <xf numFmtId="166" fontId="2" fillId="0" borderId="0" xfId="44" applyNumberFormat="1" applyFont="1" applyBorder="1" applyAlignment="1">
      <alignment/>
    </xf>
    <xf numFmtId="6" fontId="0" fillId="0" borderId="25" xfId="44" applyNumberFormat="1" applyBorder="1" applyAlignment="1">
      <alignment/>
    </xf>
    <xf numFmtId="6" fontId="0" fillId="0" borderId="25" xfId="60" applyNumberFormat="1" applyBorder="1">
      <alignment/>
      <protection/>
    </xf>
    <xf numFmtId="6" fontId="2" fillId="0" borderId="25" xfId="44" applyNumberFormat="1" applyFont="1" applyBorder="1" applyAlignment="1">
      <alignment/>
    </xf>
    <xf numFmtId="2" fontId="0" fillId="0" borderId="25" xfId="60" applyNumberFormat="1" applyBorder="1">
      <alignment/>
      <protection/>
    </xf>
    <xf numFmtId="0" fontId="0" fillId="0" borderId="25" xfId="0" applyBorder="1" applyAlignment="1">
      <alignment vertical="center"/>
    </xf>
    <xf numFmtId="166" fontId="0" fillId="36" borderId="25" xfId="44" applyNumberFormat="1" applyFill="1" applyBorder="1" applyAlignment="1">
      <alignment/>
    </xf>
    <xf numFmtId="166" fontId="0" fillId="36" borderId="26" xfId="44" applyNumberFormat="1" applyFill="1" applyBorder="1" applyAlignment="1">
      <alignment/>
    </xf>
    <xf numFmtId="164" fontId="0" fillId="36" borderId="26" xfId="60" applyFill="1" applyBorder="1">
      <alignment/>
      <protection/>
    </xf>
    <xf numFmtId="164" fontId="0" fillId="36" borderId="27" xfId="59" applyFill="1" applyBorder="1" applyAlignment="1" applyProtection="1">
      <alignment horizontal="left"/>
      <protection/>
    </xf>
    <xf numFmtId="164" fontId="7" fillId="36" borderId="22" xfId="59" applyFont="1" applyFill="1" applyBorder="1" applyAlignment="1" applyProtection="1">
      <alignment horizontal="center"/>
      <protection/>
    </xf>
    <xf numFmtId="164" fontId="0" fillId="36" borderId="28" xfId="59" applyFill="1" applyBorder="1" applyAlignment="1" applyProtection="1">
      <alignment horizontal="left"/>
      <protection/>
    </xf>
    <xf numFmtId="164" fontId="7" fillId="36" borderId="29" xfId="59" applyFont="1" applyFill="1" applyBorder="1" applyAlignment="1" applyProtection="1">
      <alignment horizontal="center"/>
      <protection/>
    </xf>
    <xf numFmtId="164" fontId="0" fillId="36" borderId="30" xfId="59" applyFont="1" applyFill="1" applyBorder="1" applyAlignment="1" applyProtection="1">
      <alignment horizontal="left"/>
      <protection/>
    </xf>
    <xf numFmtId="164" fontId="7" fillId="36" borderId="31" xfId="59" applyFont="1" applyFill="1" applyBorder="1" applyAlignment="1" applyProtection="1">
      <alignment horizontal="center"/>
      <protection/>
    </xf>
    <xf numFmtId="164" fontId="7" fillId="36" borderId="27" xfId="59" applyFont="1" applyFill="1" applyBorder="1" applyAlignment="1" applyProtection="1">
      <alignment horizontal="left"/>
      <protection/>
    </xf>
    <xf numFmtId="9" fontId="0" fillId="0" borderId="10" xfId="63" applyFont="1" applyFill="1" applyBorder="1" applyAlignment="1">
      <alignment horizontal="right"/>
    </xf>
    <xf numFmtId="164" fontId="0" fillId="0" borderId="0" xfId="59" applyFill="1">
      <alignment/>
      <protection/>
    </xf>
    <xf numFmtId="10" fontId="0" fillId="0" borderId="10" xfId="63" applyNumberFormat="1" applyFill="1" applyBorder="1" applyAlignment="1">
      <alignment horizontal="right"/>
    </xf>
    <xf numFmtId="166" fontId="0" fillId="0" borderId="0" xfId="44" applyNumberFormat="1" applyFill="1" applyAlignment="1">
      <alignment horizontal="center"/>
    </xf>
    <xf numFmtId="164" fontId="20" fillId="0" borderId="0" xfId="60" applyFont="1" applyBorder="1" applyAlignment="1" applyProtection="1">
      <alignment/>
      <protection/>
    </xf>
    <xf numFmtId="164" fontId="0" fillId="0" borderId="0" xfId="60" applyFont="1" applyFill="1" applyBorder="1">
      <alignment/>
      <protection/>
    </xf>
    <xf numFmtId="0" fontId="20" fillId="0" borderId="0" xfId="60" applyNumberFormat="1" applyFont="1" applyBorder="1" applyAlignment="1" applyProtection="1">
      <alignment/>
      <protection/>
    </xf>
    <xf numFmtId="164" fontId="21" fillId="0" borderId="0" xfId="60" applyFont="1">
      <alignment/>
      <protection/>
    </xf>
    <xf numFmtId="164" fontId="21" fillId="0" borderId="0" xfId="60" applyFont="1" applyAlignment="1" applyProtection="1">
      <alignment horizontal="left"/>
      <protection/>
    </xf>
    <xf numFmtId="166" fontId="0" fillId="0" borderId="0" xfId="44" applyNumberFormat="1" applyBorder="1" applyAlignment="1">
      <alignment/>
    </xf>
    <xf numFmtId="164" fontId="5" fillId="0" borderId="0" xfId="60" applyFont="1">
      <alignment/>
      <protection/>
    </xf>
    <xf numFmtId="164" fontId="0" fillId="0" borderId="0" xfId="60" applyFill="1" applyBorder="1">
      <alignment/>
      <protection/>
    </xf>
    <xf numFmtId="164" fontId="0" fillId="0" borderId="0" xfId="60" applyFill="1">
      <alignment/>
      <protection/>
    </xf>
    <xf numFmtId="164" fontId="0" fillId="36" borderId="23" xfId="60" applyFill="1" applyBorder="1">
      <alignment/>
      <protection/>
    </xf>
    <xf numFmtId="164" fontId="2" fillId="0" borderId="0" xfId="60" applyFont="1" applyFill="1" applyBorder="1" applyAlignment="1">
      <alignment horizontal="left" indent="3"/>
      <protection/>
    </xf>
    <xf numFmtId="164" fontId="2" fillId="0" borderId="10" xfId="60" applyFont="1" applyFill="1" applyBorder="1" applyAlignment="1" applyProtection="1">
      <alignment horizontal="center" wrapText="1"/>
      <protection/>
    </xf>
    <xf numFmtId="164" fontId="2" fillId="0" borderId="20" xfId="60" applyFont="1" applyBorder="1" applyAlignment="1">
      <alignment horizontal="center"/>
      <protection/>
    </xf>
    <xf numFmtId="164" fontId="2" fillId="0" borderId="0" xfId="60" applyFont="1" applyAlignment="1" applyProtection="1">
      <alignment/>
      <protection/>
    </xf>
    <xf numFmtId="164" fontId="2" fillId="0" borderId="0" xfId="60" applyFont="1" applyFill="1" applyBorder="1" applyAlignment="1">
      <alignment wrapText="1"/>
      <protection/>
    </xf>
    <xf numFmtId="0" fontId="23"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0" fontId="25" fillId="0" borderId="0" xfId="0" applyFont="1" applyFill="1" applyAlignment="1">
      <alignment vertical="center"/>
    </xf>
    <xf numFmtId="166" fontId="25" fillId="0" borderId="0" xfId="44" applyNumberFormat="1" applyFont="1" applyAlignment="1">
      <alignment/>
    </xf>
    <xf numFmtId="10" fontId="26" fillId="36" borderId="10" xfId="63" applyNumberFormat="1" applyFont="1" applyFill="1" applyBorder="1" applyAlignment="1">
      <alignment horizontal="center"/>
    </xf>
    <xf numFmtId="10" fontId="26" fillId="0" borderId="0" xfId="63" applyNumberFormat="1" applyFont="1" applyFill="1" applyAlignment="1">
      <alignment horizontal="center"/>
    </xf>
    <xf numFmtId="0" fontId="27" fillId="0" borderId="0" xfId="0" applyFont="1" applyAlignment="1">
      <alignment vertical="center"/>
    </xf>
    <xf numFmtId="0" fontId="27" fillId="0" borderId="0" xfId="0" applyFont="1" applyAlignment="1">
      <alignment horizontal="left" vertical="center" indent="1"/>
    </xf>
    <xf numFmtId="0" fontId="27" fillId="0" borderId="10" xfId="0" applyFont="1" applyBorder="1" applyAlignment="1">
      <alignment horizontal="left" vertical="center" indent="1"/>
    </xf>
    <xf numFmtId="0" fontId="27" fillId="0" borderId="10" xfId="0" applyFont="1" applyBorder="1" applyAlignment="1">
      <alignment vertical="center"/>
    </xf>
    <xf numFmtId="0" fontId="28" fillId="0" borderId="0" xfId="0" applyFont="1" applyAlignment="1">
      <alignment vertical="center"/>
    </xf>
    <xf numFmtId="164" fontId="13" fillId="0" borderId="0" xfId="59" applyFont="1" applyAlignment="1">
      <alignment horizontal="left"/>
      <protection/>
    </xf>
    <xf numFmtId="164" fontId="2" fillId="0" borderId="0" xfId="59" applyFont="1" applyFill="1" applyAlignment="1">
      <alignment horizontal="center"/>
      <protection/>
    </xf>
    <xf numFmtId="164" fontId="11" fillId="0" borderId="0" xfId="59" applyFont="1" applyFill="1" applyAlignment="1">
      <alignment/>
      <protection/>
    </xf>
    <xf numFmtId="164" fontId="2" fillId="0" borderId="0" xfId="59" applyFont="1" applyFill="1" applyAlignment="1">
      <alignment/>
      <protection/>
    </xf>
    <xf numFmtId="168" fontId="2" fillId="0" borderId="0" xfId="42" applyNumberFormat="1" applyFont="1" applyFill="1" applyAlignment="1">
      <alignment/>
    </xf>
    <xf numFmtId="164" fontId="2" fillId="0" borderId="10" xfId="59" applyFont="1" applyFill="1" applyBorder="1" applyAlignment="1" applyProtection="1">
      <alignment horizontal="center" wrapText="1"/>
      <protection/>
    </xf>
    <xf numFmtId="164" fontId="0" fillId="0" borderId="10" xfId="59" applyFill="1" applyBorder="1">
      <alignment/>
      <protection/>
    </xf>
    <xf numFmtId="166" fontId="7" fillId="0" borderId="0" xfId="44" applyNumberFormat="1" applyFont="1" applyFill="1" applyAlignment="1">
      <alignment/>
    </xf>
    <xf numFmtId="166" fontId="7" fillId="0" borderId="0" xfId="44" applyNumberFormat="1" applyFont="1" applyFill="1" applyBorder="1" applyAlignment="1">
      <alignment/>
    </xf>
    <xf numFmtId="164" fontId="0" fillId="0" borderId="0" xfId="59" applyFill="1" applyBorder="1">
      <alignment/>
      <protection/>
    </xf>
    <xf numFmtId="164" fontId="13" fillId="0" borderId="0" xfId="59" applyFont="1" applyAlignment="1">
      <alignment horizontal="center"/>
      <protection/>
    </xf>
    <xf numFmtId="164" fontId="17" fillId="0" borderId="0" xfId="59" applyFont="1" applyAlignment="1">
      <alignment/>
      <protection/>
    </xf>
    <xf numFmtId="164" fontId="12" fillId="0" borderId="0" xfId="59" applyFont="1" applyAlignment="1">
      <alignment/>
      <protection/>
    </xf>
    <xf numFmtId="164" fontId="1" fillId="0" borderId="0" xfId="59" applyFont="1" applyBorder="1" applyAlignment="1" applyProtection="1">
      <alignment horizontal="left"/>
      <protection/>
    </xf>
    <xf numFmtId="164" fontId="7" fillId="0" borderId="0" xfId="59" applyFont="1" applyFill="1" applyBorder="1">
      <alignment/>
      <protection/>
    </xf>
    <xf numFmtId="166" fontId="0" fillId="36" borderId="10" xfId="44" applyNumberFormat="1" applyFont="1" applyFill="1" applyBorder="1" applyAlignment="1">
      <alignment/>
    </xf>
    <xf numFmtId="166" fontId="0" fillId="0" borderId="0" xfId="44" applyNumberFormat="1" applyFont="1" applyAlignment="1">
      <alignment/>
    </xf>
    <xf numFmtId="166" fontId="0" fillId="0" borderId="10" xfId="44" applyNumberFormat="1" applyFont="1" applyBorder="1" applyAlignment="1">
      <alignment/>
    </xf>
    <xf numFmtId="166" fontId="0" fillId="0" borderId="0" xfId="44" applyNumberFormat="1" applyFont="1" applyFill="1" applyBorder="1" applyAlignment="1">
      <alignment/>
    </xf>
    <xf numFmtId="166" fontId="0" fillId="0" borderId="0" xfId="44" applyNumberFormat="1" applyFont="1" applyBorder="1" applyAlignment="1">
      <alignment/>
    </xf>
    <xf numFmtId="166" fontId="0" fillId="0" borderId="0" xfId="44" applyNumberFormat="1" applyFont="1" applyBorder="1" applyAlignment="1" applyProtection="1">
      <alignment horizontal="center"/>
      <protection/>
    </xf>
    <xf numFmtId="44" fontId="0" fillId="0" borderId="0" xfId="44" applyNumberFormat="1" applyFont="1" applyFill="1" applyBorder="1" applyAlignment="1">
      <alignment/>
    </xf>
    <xf numFmtId="10" fontId="0" fillId="0" borderId="0" xfId="63" applyNumberFormat="1" applyFont="1" applyFill="1" applyBorder="1" applyAlignment="1">
      <alignment/>
    </xf>
    <xf numFmtId="10" fontId="0" fillId="0" borderId="0" xfId="63" applyNumberFormat="1" applyFont="1" applyBorder="1" applyAlignment="1">
      <alignment/>
    </xf>
    <xf numFmtId="10" fontId="0" fillId="0" borderId="0" xfId="63" applyNumberFormat="1" applyFont="1" applyAlignment="1">
      <alignment/>
    </xf>
    <xf numFmtId="10" fontId="0" fillId="0" borderId="0" xfId="63" applyNumberFormat="1" applyFont="1" applyFill="1" applyAlignment="1">
      <alignment/>
    </xf>
    <xf numFmtId="10" fontId="0" fillId="0" borderId="0" xfId="63" applyNumberFormat="1" applyFont="1" applyBorder="1" applyAlignment="1" applyProtection="1">
      <alignment horizontal="center"/>
      <protection/>
    </xf>
    <xf numFmtId="10" fontId="0" fillId="0" borderId="0" xfId="44" applyNumberFormat="1" applyFont="1" applyFill="1" applyBorder="1" applyAlignment="1">
      <alignment/>
    </xf>
    <xf numFmtId="10" fontId="0" fillId="0" borderId="10" xfId="63" applyNumberFormat="1" applyFont="1" applyBorder="1" applyAlignment="1">
      <alignment/>
    </xf>
    <xf numFmtId="0" fontId="25" fillId="36" borderId="23" xfId="0" applyFont="1" applyFill="1" applyBorder="1" applyAlignment="1">
      <alignment horizontal="center" vertical="center"/>
    </xf>
    <xf numFmtId="166" fontId="0" fillId="36" borderId="10" xfId="44" applyNumberFormat="1" applyFill="1" applyBorder="1" applyAlignment="1">
      <alignment/>
    </xf>
    <xf numFmtId="168" fontId="0" fillId="0" borderId="32" xfId="42" applyNumberFormat="1" applyBorder="1" applyAlignment="1">
      <alignment/>
    </xf>
    <xf numFmtId="168" fontId="0" fillId="0" borderId="33" xfId="42" applyNumberFormat="1" applyBorder="1" applyAlignment="1">
      <alignment/>
    </xf>
    <xf numFmtId="168" fontId="0" fillId="0" borderId="34" xfId="42" applyNumberFormat="1" applyBorder="1" applyAlignment="1">
      <alignment/>
    </xf>
    <xf numFmtId="168" fontId="0" fillId="0" borderId="35" xfId="42" applyNumberFormat="1" applyBorder="1" applyAlignment="1">
      <alignment/>
    </xf>
    <xf numFmtId="168" fontId="0" fillId="0" borderId="10" xfId="42" applyNumberFormat="1" applyBorder="1" applyAlignment="1">
      <alignment/>
    </xf>
    <xf numFmtId="10" fontId="0" fillId="0" borderId="0" xfId="0" applyNumberFormat="1" applyAlignment="1">
      <alignment vertical="center"/>
    </xf>
    <xf numFmtId="0" fontId="27" fillId="0" borderId="0" xfId="0" applyFont="1" applyFill="1" applyAlignment="1">
      <alignment vertical="center"/>
    </xf>
    <xf numFmtId="2" fontId="27" fillId="0" borderId="36" xfId="0" applyNumberFormat="1" applyFont="1" applyFill="1" applyBorder="1" applyAlignment="1">
      <alignment horizontal="center"/>
    </xf>
    <xf numFmtId="0" fontId="29" fillId="0" borderId="0" xfId="0" applyFont="1" applyAlignment="1">
      <alignment vertical="center"/>
    </xf>
    <xf numFmtId="185" fontId="27" fillId="0" borderId="37" xfId="0" applyNumberFormat="1" applyFont="1" applyBorder="1" applyAlignment="1">
      <alignment vertical="center"/>
    </xf>
    <xf numFmtId="6" fontId="27" fillId="0" borderId="38" xfId="0" applyNumberFormat="1" applyFont="1" applyBorder="1" applyAlignment="1">
      <alignment vertical="center"/>
    </xf>
    <xf numFmtId="6" fontId="27" fillId="0" borderId="0" xfId="0" applyNumberFormat="1" applyFont="1" applyBorder="1" applyAlignment="1">
      <alignment vertical="center"/>
    </xf>
    <xf numFmtId="6" fontId="27" fillId="0" borderId="0" xfId="0" applyNumberFormat="1" applyFont="1" applyAlignment="1">
      <alignment vertical="center"/>
    </xf>
    <xf numFmtId="0" fontId="27" fillId="0" borderId="0" xfId="0" applyFont="1" applyAlignment="1">
      <alignment horizontal="center"/>
    </xf>
    <xf numFmtId="166" fontId="27" fillId="0" borderId="0" xfId="44" applyNumberFormat="1" applyFont="1" applyBorder="1" applyAlignment="1">
      <alignment horizontal="center"/>
    </xf>
    <xf numFmtId="166" fontId="28" fillId="0" borderId="0" xfId="44" applyNumberFormat="1" applyFont="1" applyFill="1" applyBorder="1" applyAlignment="1">
      <alignment horizontal="center"/>
    </xf>
    <xf numFmtId="166" fontId="27" fillId="0" borderId="0" xfId="44" applyNumberFormat="1" applyFont="1" applyBorder="1" applyAlignment="1">
      <alignment/>
    </xf>
    <xf numFmtId="0" fontId="30" fillId="0" borderId="0" xfId="0" applyFont="1" applyAlignment="1">
      <alignment vertical="center"/>
    </xf>
    <xf numFmtId="0" fontId="0" fillId="36" borderId="0" xfId="0" applyFill="1" applyAlignment="1">
      <alignment vertical="center"/>
    </xf>
    <xf numFmtId="0" fontId="24" fillId="0" borderId="0" xfId="0" applyFont="1" applyFill="1" applyBorder="1" applyAlignment="1">
      <alignment vertical="center"/>
    </xf>
    <xf numFmtId="0" fontId="0" fillId="0" borderId="0" xfId="0" applyFont="1" applyAlignment="1">
      <alignment horizontal="left" vertical="center" indent="1"/>
    </xf>
    <xf numFmtId="14" fontId="24" fillId="0" borderId="0" xfId="0" applyNumberFormat="1" applyFont="1" applyAlignment="1">
      <alignment horizontal="left" vertical="center"/>
    </xf>
    <xf numFmtId="0" fontId="24" fillId="0" borderId="0" xfId="0" applyFont="1" applyAlignment="1">
      <alignment horizontal="left" vertical="center" indent="1"/>
    </xf>
    <xf numFmtId="0" fontId="27" fillId="0" borderId="0" xfId="44" applyNumberFormat="1" applyFont="1" applyAlignment="1">
      <alignment/>
    </xf>
    <xf numFmtId="166" fontId="27" fillId="0" borderId="0" xfId="44" applyNumberFormat="1" applyFont="1" applyAlignment="1">
      <alignment vertical="center"/>
    </xf>
    <xf numFmtId="166" fontId="27" fillId="0" borderId="0" xfId="0" applyNumberFormat="1" applyFont="1" applyAlignment="1">
      <alignment vertical="center"/>
    </xf>
    <xf numFmtId="0" fontId="27" fillId="0" borderId="0" xfId="0" applyFont="1" applyBorder="1" applyAlignment="1">
      <alignment vertical="center"/>
    </xf>
    <xf numFmtId="166" fontId="27" fillId="0" borderId="0" xfId="0" applyNumberFormat="1" applyFont="1" applyBorder="1" applyAlignment="1">
      <alignment vertical="center"/>
    </xf>
    <xf numFmtId="0" fontId="28" fillId="0" borderId="0" xfId="0" applyFont="1" applyFill="1" applyAlignment="1">
      <alignment vertical="center"/>
    </xf>
    <xf numFmtId="0" fontId="28" fillId="0" borderId="39" xfId="0" applyFont="1" applyFill="1" applyBorder="1" applyAlignment="1">
      <alignment vertical="center"/>
    </xf>
    <xf numFmtId="0" fontId="28" fillId="0" borderId="39" xfId="0" applyFont="1" applyFill="1" applyBorder="1" applyAlignment="1">
      <alignment horizontal="center"/>
    </xf>
    <xf numFmtId="166" fontId="27" fillId="0" borderId="0" xfId="44" applyNumberFormat="1" applyFont="1" applyAlignment="1">
      <alignment/>
    </xf>
    <xf numFmtId="44" fontId="27" fillId="0" borderId="0" xfId="44" applyNumberFormat="1" applyFont="1" applyAlignment="1">
      <alignment/>
    </xf>
    <xf numFmtId="166" fontId="27" fillId="0" borderId="10" xfId="44" applyNumberFormat="1" applyFont="1" applyBorder="1" applyAlignment="1">
      <alignment/>
    </xf>
    <xf numFmtId="0" fontId="27" fillId="0" borderId="24" xfId="0" applyFont="1" applyFill="1" applyBorder="1" applyAlignment="1">
      <alignment horizontal="center"/>
    </xf>
    <xf numFmtId="0" fontId="27" fillId="0" borderId="23" xfId="0" applyFont="1" applyFill="1" applyBorder="1" applyAlignment="1">
      <alignment horizontal="center"/>
    </xf>
    <xf numFmtId="166" fontId="27" fillId="0" borderId="40" xfId="44" applyNumberFormat="1" applyFont="1" applyBorder="1" applyAlignment="1">
      <alignment/>
    </xf>
    <xf numFmtId="166" fontId="27" fillId="0" borderId="0" xfId="44" applyNumberFormat="1" applyFont="1" applyFill="1" applyBorder="1" applyAlignment="1">
      <alignment horizontal="center"/>
    </xf>
    <xf numFmtId="0" fontId="28" fillId="0" borderId="10" xfId="0" applyFont="1" applyBorder="1" applyAlignment="1">
      <alignment vertical="center"/>
    </xf>
    <xf numFmtId="0" fontId="27" fillId="0" borderId="23" xfId="0" applyFont="1" applyBorder="1" applyAlignment="1">
      <alignment vertical="center"/>
    </xf>
    <xf numFmtId="0" fontId="27" fillId="0" borderId="0" xfId="0" applyFont="1" applyFill="1" applyBorder="1" applyAlignment="1">
      <alignment vertical="center"/>
    </xf>
    <xf numFmtId="6" fontId="27" fillId="0" borderId="0" xfId="0" applyNumberFormat="1" applyFont="1" applyFill="1" applyBorder="1" applyAlignment="1">
      <alignment vertical="center"/>
    </xf>
    <xf numFmtId="0" fontId="28" fillId="0" borderId="0" xfId="0" applyFont="1" applyFill="1" applyBorder="1" applyAlignment="1">
      <alignment horizontal="center"/>
    </xf>
    <xf numFmtId="0" fontId="28" fillId="0" borderId="0" xfId="0" applyFont="1" applyFill="1" applyBorder="1" applyAlignment="1">
      <alignment vertical="center"/>
    </xf>
    <xf numFmtId="166" fontId="28" fillId="0" borderId="0" xfId="44" applyNumberFormat="1" applyFont="1" applyBorder="1" applyAlignment="1">
      <alignment/>
    </xf>
    <xf numFmtId="0" fontId="31" fillId="0" borderId="10" xfId="0" applyFont="1" applyBorder="1" applyAlignment="1">
      <alignment horizontal="left" vertical="center" indent="1"/>
    </xf>
    <xf numFmtId="0" fontId="31" fillId="0" borderId="10" xfId="0" applyFont="1" applyFill="1" applyBorder="1" applyAlignment="1">
      <alignment horizontal="left" vertical="center"/>
    </xf>
    <xf numFmtId="0" fontId="27" fillId="0" borderId="23" xfId="0" applyFont="1" applyFill="1" applyBorder="1" applyAlignment="1">
      <alignment horizontal="left" indent="1"/>
    </xf>
    <xf numFmtId="166" fontId="27" fillId="0" borderId="23" xfId="44" applyNumberFormat="1" applyFont="1" applyBorder="1" applyAlignment="1">
      <alignment vertical="center"/>
    </xf>
    <xf numFmtId="0" fontId="28" fillId="0" borderId="0" xfId="0" applyFont="1" applyBorder="1" applyAlignment="1">
      <alignment horizontal="center"/>
    </xf>
    <xf numFmtId="0" fontId="27" fillId="0" borderId="0" xfId="0" applyFont="1" applyAlignment="1">
      <alignment horizontal="left"/>
    </xf>
    <xf numFmtId="0" fontId="28" fillId="0" borderId="10" xfId="0" applyFont="1" applyFill="1" applyBorder="1" applyAlignment="1">
      <alignment horizontal="center"/>
    </xf>
    <xf numFmtId="0" fontId="27" fillId="0" borderId="0" xfId="0" applyFont="1" applyFill="1" applyBorder="1" applyAlignment="1">
      <alignment horizontal="center"/>
    </xf>
    <xf numFmtId="185" fontId="27" fillId="0" borderId="0" xfId="0" applyNumberFormat="1" applyFont="1" applyAlignment="1">
      <alignment vertical="center"/>
    </xf>
    <xf numFmtId="185" fontId="27" fillId="0" borderId="10" xfId="0" applyNumberFormat="1" applyFont="1" applyBorder="1" applyAlignment="1">
      <alignment vertical="center"/>
    </xf>
    <xf numFmtId="185" fontId="27" fillId="0" borderId="0" xfId="0" applyNumberFormat="1" applyFont="1" applyBorder="1" applyAlignment="1">
      <alignment vertical="center"/>
    </xf>
    <xf numFmtId="10" fontId="27" fillId="0" borderId="0" xfId="0" applyNumberFormat="1" applyFont="1" applyAlignment="1">
      <alignment vertical="center"/>
    </xf>
    <xf numFmtId="44" fontId="27" fillId="0" borderId="0" xfId="44" applyFont="1" applyAlignment="1">
      <alignment vertical="center"/>
    </xf>
    <xf numFmtId="166" fontId="27" fillId="0" borderId="22" xfId="44" applyNumberFormat="1" applyFont="1" applyBorder="1" applyAlignment="1">
      <alignment/>
    </xf>
    <xf numFmtId="44" fontId="27" fillId="0" borderId="22" xfId="44" applyNumberFormat="1" applyFont="1" applyBorder="1" applyAlignment="1">
      <alignment/>
    </xf>
    <xf numFmtId="0" fontId="0" fillId="0" borderId="0" xfId="0" applyAlignment="1">
      <alignment horizontal="center" vertical="center"/>
    </xf>
    <xf numFmtId="0" fontId="0" fillId="36" borderId="11" xfId="0" applyFill="1" applyBorder="1" applyAlignment="1">
      <alignment vertical="center"/>
    </xf>
    <xf numFmtId="0" fontId="0" fillId="0" borderId="0" xfId="0" applyFill="1" applyBorder="1" applyAlignment="1">
      <alignment vertical="center"/>
    </xf>
    <xf numFmtId="9" fontId="27" fillId="0" borderId="0" xfId="0" applyNumberFormat="1" applyFont="1" applyAlignment="1">
      <alignment vertical="center"/>
    </xf>
    <xf numFmtId="0" fontId="5" fillId="0" borderId="0" xfId="0" applyFont="1" applyAlignment="1">
      <alignment vertical="center"/>
    </xf>
    <xf numFmtId="0" fontId="0" fillId="0" borderId="22" xfId="0" applyBorder="1" applyAlignment="1">
      <alignment horizontal="center" vertical="top"/>
    </xf>
    <xf numFmtId="166" fontId="2" fillId="0" borderId="0" xfId="44" applyNumberFormat="1"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2" fillId="0" borderId="0" xfId="0" applyFont="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9" fontId="2" fillId="0" borderId="10" xfId="63" applyFont="1" applyBorder="1" applyAlignment="1" applyProtection="1">
      <alignment horizontal="center"/>
      <protection/>
    </xf>
    <xf numFmtId="0" fontId="27" fillId="0" borderId="0" xfId="0" applyFont="1" applyAlignment="1">
      <alignment horizontal="left" vertical="center"/>
    </xf>
    <xf numFmtId="9" fontId="26" fillId="36" borderId="23" xfId="63" applyFont="1" applyFill="1" applyBorder="1" applyAlignment="1">
      <alignment vertical="center"/>
    </xf>
    <xf numFmtId="0" fontId="26" fillId="0" borderId="0" xfId="0" applyFont="1" applyFill="1" applyAlignment="1">
      <alignment vertical="center"/>
    </xf>
    <xf numFmtId="44" fontId="26" fillId="36" borderId="23" xfId="44" applyFont="1" applyFill="1" applyBorder="1" applyAlignment="1">
      <alignment vertical="center"/>
    </xf>
    <xf numFmtId="0" fontId="29" fillId="0" borderId="0" xfId="0" applyFont="1" applyAlignment="1">
      <alignment vertical="center"/>
    </xf>
    <xf numFmtId="0" fontId="27" fillId="0" borderId="0" xfId="0" applyFont="1" applyFill="1" applyBorder="1" applyAlignment="1">
      <alignment horizontal="left" vertical="center"/>
    </xf>
    <xf numFmtId="3" fontId="27" fillId="0" borderId="0" xfId="42" applyNumberFormat="1" applyFont="1" applyFill="1" applyBorder="1" applyAlignment="1">
      <alignment horizontal="left" vertical="center"/>
    </xf>
    <xf numFmtId="9" fontId="2" fillId="0" borderId="0" xfId="0" applyNumberFormat="1" applyFont="1" applyAlignment="1">
      <alignment horizontal="center" vertical="center"/>
    </xf>
    <xf numFmtId="0" fontId="2" fillId="0" borderId="0" xfId="0" applyFont="1" applyFill="1" applyAlignment="1">
      <alignment horizontal="center" vertical="center" wrapText="1"/>
    </xf>
    <xf numFmtId="0" fontId="0" fillId="36" borderId="10" xfId="0" applyFont="1" applyFill="1" applyBorder="1" applyAlignment="1">
      <alignment horizontal="center" vertical="center" wrapText="1"/>
    </xf>
    <xf numFmtId="49" fontId="0" fillId="36" borderId="10" xfId="0" applyNumberFormat="1" applyFill="1" applyBorder="1" applyAlignment="1">
      <alignment horizontal="center" vertical="center" wrapText="1"/>
    </xf>
    <xf numFmtId="49" fontId="24" fillId="0" borderId="0" xfId="0" applyNumberFormat="1" applyFont="1" applyBorder="1" applyAlignment="1">
      <alignment horizontal="right" vertical="center" wrapText="1"/>
    </xf>
    <xf numFmtId="9" fontId="0" fillId="0" borderId="0" xfId="0" applyNumberFormat="1" applyAlignment="1">
      <alignment vertical="center"/>
    </xf>
    <xf numFmtId="10" fontId="7" fillId="36" borderId="0" xfId="0" applyNumberFormat="1" applyFont="1" applyFill="1" applyAlignment="1">
      <alignment vertical="center"/>
    </xf>
    <xf numFmtId="0" fontId="25" fillId="0" borderId="41" xfId="0" applyFont="1" applyBorder="1" applyAlignment="1">
      <alignment horizontal="left" indent="1"/>
    </xf>
    <xf numFmtId="0" fontId="25" fillId="0" borderId="41" xfId="0" applyFont="1" applyBorder="1" applyAlignment="1">
      <alignment vertical="center"/>
    </xf>
    <xf numFmtId="0" fontId="25" fillId="0" borderId="42" xfId="0" applyFont="1" applyBorder="1" applyAlignment="1">
      <alignment horizontal="left" indent="1"/>
    </xf>
    <xf numFmtId="0" fontId="25" fillId="0" borderId="42" xfId="0" applyFont="1" applyBorder="1" applyAlignment="1">
      <alignment vertical="center"/>
    </xf>
    <xf numFmtId="0" fontId="25" fillId="36" borderId="42" xfId="0" applyFont="1" applyFill="1" applyBorder="1" applyAlignment="1">
      <alignment horizontal="left" indent="1"/>
    </xf>
    <xf numFmtId="0" fontId="25" fillId="0" borderId="42" xfId="0" applyFont="1" applyFill="1" applyBorder="1" applyAlignment="1">
      <alignment horizontal="left" indent="1"/>
    </xf>
    <xf numFmtId="0" fontId="22" fillId="0" borderId="22" xfId="0" applyFont="1" applyBorder="1" applyAlignment="1">
      <alignment horizontal="center"/>
    </xf>
    <xf numFmtId="0" fontId="22" fillId="0" borderId="22" xfId="0" applyFont="1" applyBorder="1" applyAlignment="1">
      <alignment vertical="center"/>
    </xf>
    <xf numFmtId="166" fontId="25" fillId="0" borderId="22" xfId="44" applyNumberFormat="1" applyFont="1" applyBorder="1" applyAlignment="1">
      <alignment/>
    </xf>
    <xf numFmtId="0" fontId="23" fillId="0" borderId="22" xfId="0" applyFont="1" applyBorder="1" applyAlignment="1">
      <alignment horizontal="left" vertical="center" indent="1"/>
    </xf>
    <xf numFmtId="0" fontId="23" fillId="0" borderId="22" xfId="0" applyFont="1" applyBorder="1" applyAlignment="1">
      <alignment vertical="center"/>
    </xf>
    <xf numFmtId="0" fontId="23" fillId="0" borderId="22" xfId="0" applyFont="1" applyBorder="1" applyAlignment="1">
      <alignment horizontal="left" vertical="center"/>
    </xf>
    <xf numFmtId="0" fontId="23" fillId="0" borderId="22" xfId="0" applyFont="1" applyBorder="1" applyAlignment="1">
      <alignment vertical="center"/>
    </xf>
    <xf numFmtId="166" fontId="23" fillId="0" borderId="22" xfId="44" applyNumberFormat="1" applyFont="1" applyBorder="1" applyAlignment="1">
      <alignment vertical="center"/>
    </xf>
    <xf numFmtId="166" fontId="25" fillId="0" borderId="22" xfId="0" applyNumberFormat="1" applyFont="1" applyBorder="1" applyAlignment="1">
      <alignment vertical="center"/>
    </xf>
    <xf numFmtId="0" fontId="7" fillId="36" borderId="23" xfId="0" applyFont="1" applyFill="1" applyBorder="1" applyAlignment="1">
      <alignment vertical="center"/>
    </xf>
    <xf numFmtId="0" fontId="7" fillId="36" borderId="11" xfId="0" applyFont="1" applyFill="1" applyBorder="1" applyAlignment="1">
      <alignment vertical="center"/>
    </xf>
    <xf numFmtId="0" fontId="7" fillId="36" borderId="23"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168" fontId="7" fillId="36" borderId="10" xfId="42" applyNumberFormat="1" applyFont="1" applyFill="1" applyBorder="1" applyAlignment="1">
      <alignment vertical="center"/>
    </xf>
    <xf numFmtId="0" fontId="26" fillId="36" borderId="41" xfId="0" applyFont="1" applyFill="1" applyBorder="1" applyAlignment="1">
      <alignment vertical="center"/>
    </xf>
    <xf numFmtId="166" fontId="26" fillId="36" borderId="41" xfId="44" applyNumberFormat="1" applyFont="1" applyFill="1" applyBorder="1" applyAlignment="1">
      <alignment/>
    </xf>
    <xf numFmtId="0" fontId="26" fillId="36" borderId="42" xfId="0" applyFont="1" applyFill="1" applyBorder="1" applyAlignment="1">
      <alignment vertical="center"/>
    </xf>
    <xf numFmtId="166" fontId="26" fillId="36" borderId="42" xfId="44" applyNumberFormat="1" applyFont="1" applyFill="1" applyBorder="1" applyAlignment="1">
      <alignment/>
    </xf>
    <xf numFmtId="0" fontId="26" fillId="36" borderId="26" xfId="0" applyFont="1" applyFill="1" applyBorder="1" applyAlignment="1">
      <alignment vertical="center"/>
    </xf>
    <xf numFmtId="166" fontId="26" fillId="36" borderId="26" xfId="44" applyNumberFormat="1" applyFont="1" applyFill="1" applyBorder="1" applyAlignment="1">
      <alignment/>
    </xf>
    <xf numFmtId="0" fontId="26" fillId="36" borderId="42" xfId="0" applyFont="1" applyFill="1" applyBorder="1" applyAlignment="1">
      <alignment horizontal="left" indent="1"/>
    </xf>
    <xf numFmtId="0" fontId="26" fillId="36" borderId="26" xfId="0" applyFont="1" applyFill="1" applyBorder="1" applyAlignment="1">
      <alignment horizontal="left" indent="1"/>
    </xf>
    <xf numFmtId="10" fontId="26" fillId="36" borderId="42" xfId="0" applyNumberFormat="1" applyFont="1" applyFill="1" applyBorder="1" applyAlignment="1">
      <alignment vertical="center"/>
    </xf>
    <xf numFmtId="0" fontId="36" fillId="0" borderId="0" xfId="0" applyFont="1" applyAlignment="1">
      <alignment vertical="center"/>
    </xf>
    <xf numFmtId="10" fontId="0" fillId="0" borderId="10" xfId="63" applyNumberFormat="1" applyBorder="1" applyAlignment="1">
      <alignment horizontal="right"/>
    </xf>
    <xf numFmtId="0" fontId="7" fillId="36" borderId="22" xfId="0" applyFont="1" applyFill="1" applyBorder="1" applyAlignment="1">
      <alignment vertical="top"/>
    </xf>
    <xf numFmtId="168" fontId="2" fillId="0" borderId="10" xfId="42" applyNumberFormat="1" applyFont="1" applyFill="1" applyBorder="1" applyAlignment="1">
      <alignment horizontal="center"/>
    </xf>
    <xf numFmtId="164" fontId="0" fillId="0" borderId="43" xfId="59" applyBorder="1">
      <alignment/>
      <protection/>
    </xf>
    <xf numFmtId="164" fontId="2" fillId="0" borderId="44" xfId="59" applyFont="1" applyBorder="1" applyAlignment="1">
      <alignment horizontal="center"/>
      <protection/>
    </xf>
    <xf numFmtId="164" fontId="2" fillId="0" borderId="45" xfId="59" applyFont="1" applyBorder="1" applyAlignment="1">
      <alignment horizontal="center"/>
      <protection/>
    </xf>
    <xf numFmtId="164" fontId="2" fillId="0" borderId="46" xfId="59" applyFont="1" applyBorder="1" applyAlignment="1">
      <alignment horizontal="center"/>
      <protection/>
    </xf>
    <xf numFmtId="166" fontId="7" fillId="36" borderId="46" xfId="44" applyNumberFormat="1" applyFont="1" applyFill="1" applyBorder="1" applyAlignment="1">
      <alignment/>
    </xf>
    <xf numFmtId="166" fontId="7" fillId="36" borderId="22" xfId="44" applyNumberFormat="1" applyFont="1" applyFill="1" applyBorder="1" applyAlignment="1">
      <alignment/>
    </xf>
    <xf numFmtId="166" fontId="7" fillId="36" borderId="47" xfId="44" applyNumberFormat="1" applyFont="1" applyFill="1" applyBorder="1" applyAlignment="1">
      <alignment/>
    </xf>
    <xf numFmtId="166" fontId="7" fillId="0" borderId="46" xfId="44" applyNumberFormat="1" applyFont="1" applyBorder="1" applyAlignment="1">
      <alignment/>
    </xf>
    <xf numFmtId="166" fontId="7" fillId="0" borderId="22" xfId="44" applyNumberFormat="1" applyFont="1" applyBorder="1" applyAlignment="1">
      <alignment/>
    </xf>
    <xf numFmtId="166" fontId="7" fillId="0" borderId="47" xfId="44" applyNumberFormat="1" applyFont="1" applyBorder="1" applyAlignment="1">
      <alignment/>
    </xf>
    <xf numFmtId="164" fontId="0" fillId="0" borderId="48" xfId="59" applyBorder="1">
      <alignment/>
      <protection/>
    </xf>
    <xf numFmtId="164" fontId="0" fillId="0" borderId="26" xfId="59" applyBorder="1">
      <alignment/>
      <protection/>
    </xf>
    <xf numFmtId="164" fontId="0" fillId="0" borderId="49" xfId="59" applyBorder="1">
      <alignment/>
      <protection/>
    </xf>
    <xf numFmtId="164" fontId="0" fillId="0" borderId="50" xfId="59" applyBorder="1">
      <alignment/>
      <protection/>
    </xf>
    <xf numFmtId="164" fontId="0" fillId="0" borderId="29" xfId="59" applyBorder="1">
      <alignment/>
      <protection/>
    </xf>
    <xf numFmtId="164" fontId="0" fillId="0" borderId="51" xfId="59" applyBorder="1">
      <alignment/>
      <protection/>
    </xf>
    <xf numFmtId="166" fontId="7" fillId="0" borderId="48" xfId="44" applyNumberFormat="1" applyFont="1" applyBorder="1" applyAlignment="1">
      <alignment/>
    </xf>
    <xf numFmtId="166" fontId="7" fillId="0" borderId="26" xfId="44" applyNumberFormat="1" applyFont="1" applyBorder="1" applyAlignment="1">
      <alignment/>
    </xf>
    <xf numFmtId="166" fontId="7" fillId="0" borderId="49" xfId="44" applyNumberFormat="1" applyFont="1" applyBorder="1" applyAlignment="1">
      <alignment/>
    </xf>
    <xf numFmtId="166" fontId="7" fillId="0" borderId="50" xfId="44" applyNumberFormat="1" applyFont="1" applyBorder="1" applyAlignment="1">
      <alignment/>
    </xf>
    <xf numFmtId="166" fontId="7" fillId="0" borderId="29" xfId="44" applyNumberFormat="1" applyFont="1" applyBorder="1" applyAlignment="1">
      <alignment/>
    </xf>
    <xf numFmtId="166" fontId="7" fillId="0" borderId="51" xfId="44" applyNumberFormat="1" applyFont="1" applyBorder="1" applyAlignment="1">
      <alignment/>
    </xf>
    <xf numFmtId="166" fontId="7" fillId="0" borderId="52" xfId="44" applyNumberFormat="1" applyFont="1" applyBorder="1" applyAlignment="1">
      <alignment/>
    </xf>
    <xf numFmtId="166" fontId="7" fillId="0" borderId="25" xfId="44" applyNumberFormat="1" applyFont="1" applyBorder="1" applyAlignment="1">
      <alignment/>
    </xf>
    <xf numFmtId="166" fontId="7" fillId="0" borderId="53" xfId="44" applyNumberFormat="1" applyFont="1" applyBorder="1" applyAlignment="1">
      <alignment/>
    </xf>
    <xf numFmtId="166" fontId="8" fillId="0" borderId="50" xfId="44" applyNumberFormat="1" applyFont="1" applyBorder="1" applyAlignment="1">
      <alignment/>
    </xf>
    <xf numFmtId="166" fontId="8" fillId="0" borderId="29" xfId="44" applyNumberFormat="1" applyFont="1" applyBorder="1" applyAlignment="1">
      <alignment/>
    </xf>
    <xf numFmtId="166" fontId="8" fillId="0" borderId="51" xfId="44" applyNumberFormat="1" applyFont="1" applyBorder="1" applyAlignment="1">
      <alignment/>
    </xf>
    <xf numFmtId="166" fontId="7" fillId="36" borderId="48" xfId="44" applyNumberFormat="1" applyFont="1" applyFill="1" applyBorder="1" applyAlignment="1">
      <alignment/>
    </xf>
    <xf numFmtId="166" fontId="7" fillId="36" borderId="26" xfId="44" applyNumberFormat="1" applyFont="1" applyFill="1" applyBorder="1" applyAlignment="1">
      <alignment/>
    </xf>
    <xf numFmtId="166" fontId="7" fillId="36" borderId="49" xfId="44" applyNumberFormat="1" applyFont="1" applyFill="1" applyBorder="1" applyAlignment="1">
      <alignment/>
    </xf>
    <xf numFmtId="166" fontId="7" fillId="0" borderId="52" xfId="44" applyNumberFormat="1" applyFont="1" applyFill="1" applyBorder="1" applyAlignment="1">
      <alignment/>
    </xf>
    <xf numFmtId="166" fontId="7" fillId="0" borderId="25" xfId="44" applyNumberFormat="1" applyFont="1" applyFill="1" applyBorder="1" applyAlignment="1">
      <alignment/>
    </xf>
    <xf numFmtId="166" fontId="7" fillId="0" borderId="53" xfId="44" applyNumberFormat="1" applyFont="1" applyFill="1" applyBorder="1" applyAlignment="1">
      <alignment/>
    </xf>
    <xf numFmtId="166" fontId="7" fillId="0" borderId="50" xfId="44" applyNumberFormat="1" applyFont="1" applyFill="1" applyBorder="1" applyAlignment="1">
      <alignment/>
    </xf>
    <xf numFmtId="166" fontId="7" fillId="0" borderId="29" xfId="44" applyNumberFormat="1" applyFont="1" applyFill="1" applyBorder="1" applyAlignment="1">
      <alignment/>
    </xf>
    <xf numFmtId="166" fontId="7" fillId="0" borderId="51" xfId="44" applyNumberFormat="1" applyFont="1" applyFill="1" applyBorder="1" applyAlignment="1">
      <alignment/>
    </xf>
    <xf numFmtId="164" fontId="0" fillId="0" borderId="52" xfId="59" applyBorder="1">
      <alignment/>
      <protection/>
    </xf>
    <xf numFmtId="164" fontId="0" fillId="0" borderId="25" xfId="59" applyBorder="1">
      <alignment/>
      <protection/>
    </xf>
    <xf numFmtId="164" fontId="0" fillId="0" borderId="53" xfId="59" applyBorder="1">
      <alignment/>
      <protection/>
    </xf>
    <xf numFmtId="164" fontId="17" fillId="0" borderId="0" xfId="59" applyFont="1" applyBorder="1" applyAlignment="1">
      <alignment horizontal="center"/>
      <protection/>
    </xf>
    <xf numFmtId="164" fontId="2" fillId="0" borderId="0" xfId="59" applyFont="1" applyBorder="1" applyAlignment="1" applyProtection="1">
      <alignment horizontal="left"/>
      <protection/>
    </xf>
    <xf numFmtId="164" fontId="2" fillId="0" borderId="0" xfId="59" applyFont="1" applyBorder="1" applyAlignment="1" applyProtection="1">
      <alignment horizontal="center" wrapText="1"/>
      <protection/>
    </xf>
    <xf numFmtId="164" fontId="0" fillId="0" borderId="0" xfId="59" applyBorder="1" applyAlignment="1" applyProtection="1">
      <alignment horizontal="left" indent="1"/>
      <protection/>
    </xf>
    <xf numFmtId="164" fontId="0" fillId="0" borderId="0" xfId="59" applyFont="1" applyBorder="1" applyAlignment="1" applyProtection="1">
      <alignment horizontal="left" indent="1"/>
      <protection/>
    </xf>
    <xf numFmtId="164" fontId="0" fillId="0" borderId="0" xfId="59" applyFont="1" applyBorder="1">
      <alignment/>
      <protection/>
    </xf>
    <xf numFmtId="164" fontId="7" fillId="0" borderId="0" xfId="59" applyFont="1" applyBorder="1" applyAlignment="1" applyProtection="1">
      <alignment horizontal="left" indent="1"/>
      <protection/>
    </xf>
    <xf numFmtId="164" fontId="2" fillId="0" borderId="0" xfId="59" applyFont="1" applyBorder="1">
      <alignment/>
      <protection/>
    </xf>
    <xf numFmtId="164" fontId="0" fillId="0" borderId="0" xfId="59" applyFont="1" applyBorder="1" applyAlignment="1">
      <alignment horizontal="left" indent="1"/>
      <protection/>
    </xf>
    <xf numFmtId="0" fontId="2" fillId="0" borderId="0" xfId="0" applyFont="1" applyBorder="1" applyAlignment="1">
      <alignment vertical="center"/>
    </xf>
    <xf numFmtId="0" fontId="0" fillId="0" borderId="0" xfId="0" applyFont="1" applyBorder="1" applyAlignment="1">
      <alignment horizontal="left" indent="1"/>
    </xf>
    <xf numFmtId="164" fontId="2" fillId="0" borderId="0" xfId="59" applyFont="1" applyBorder="1" applyAlignment="1" applyProtection="1">
      <alignment horizontal="left"/>
      <protection/>
    </xf>
    <xf numFmtId="164" fontId="2" fillId="0" borderId="0" xfId="59" applyFont="1" applyBorder="1" applyAlignment="1" applyProtection="1">
      <alignment horizontal="right"/>
      <protection/>
    </xf>
    <xf numFmtId="164" fontId="0" fillId="0" borderId="0" xfId="57" applyFont="1" applyBorder="1">
      <alignment/>
      <protection/>
    </xf>
    <xf numFmtId="164" fontId="0" fillId="0" borderId="0" xfId="57" applyFont="1" applyBorder="1" applyAlignment="1">
      <alignment horizontal="left"/>
      <protection/>
    </xf>
    <xf numFmtId="164" fontId="2" fillId="0" borderId="0" xfId="57" applyFont="1" applyBorder="1" applyAlignment="1" applyProtection="1">
      <alignment horizontal="left"/>
      <protection/>
    </xf>
    <xf numFmtId="0" fontId="2" fillId="0" borderId="10" xfId="0" applyFont="1" applyBorder="1" applyAlignment="1">
      <alignment vertical="center"/>
    </xf>
    <xf numFmtId="0" fontId="2" fillId="0" borderId="22" xfId="0" applyFont="1" applyBorder="1" applyAlignment="1">
      <alignment vertical="center"/>
    </xf>
    <xf numFmtId="166" fontId="0" fillId="0" borderId="11" xfId="44" applyNumberFormat="1" applyFont="1" applyBorder="1" applyAlignment="1">
      <alignment/>
    </xf>
    <xf numFmtId="164" fontId="0" fillId="0" borderId="52" xfId="59" applyFont="1" applyBorder="1">
      <alignment/>
      <protection/>
    </xf>
    <xf numFmtId="164" fontId="0" fillId="0" borderId="25" xfId="59" applyFont="1" applyBorder="1">
      <alignment/>
      <protection/>
    </xf>
    <xf numFmtId="164" fontId="0" fillId="0" borderId="53" xfId="59" applyFont="1" applyBorder="1">
      <alignment/>
      <protection/>
    </xf>
    <xf numFmtId="164" fontId="0" fillId="0" borderId="54" xfId="59" applyFont="1" applyBorder="1">
      <alignment/>
      <protection/>
    </xf>
    <xf numFmtId="164" fontId="0" fillId="0" borderId="55" xfId="59" applyFont="1" applyBorder="1">
      <alignment/>
      <protection/>
    </xf>
    <xf numFmtId="164" fontId="0" fillId="0" borderId="56" xfId="59" applyFont="1" applyBorder="1">
      <alignment/>
      <protection/>
    </xf>
    <xf numFmtId="0" fontId="0" fillId="36" borderId="57" xfId="0" applyFont="1" applyFill="1" applyBorder="1" applyAlignment="1">
      <alignment vertical="center"/>
    </xf>
    <xf numFmtId="166" fontId="0" fillId="0" borderId="23" xfId="44" applyNumberFormat="1" applyBorder="1" applyAlignment="1">
      <alignment/>
    </xf>
    <xf numFmtId="166" fontId="0" fillId="0" borderId="23" xfId="44" applyNumberFormat="1" applyFont="1" applyBorder="1" applyAlignment="1">
      <alignment/>
    </xf>
    <xf numFmtId="0" fontId="0" fillId="0" borderId="0" xfId="0" applyAlignment="1">
      <alignment horizontal="left" vertical="center" indent="1"/>
    </xf>
    <xf numFmtId="164" fontId="7" fillId="0" borderId="0" xfId="59" applyFont="1" applyFill="1" applyAlignment="1" applyProtection="1">
      <alignment horizontal="left" indent="1"/>
      <protection/>
    </xf>
    <xf numFmtId="166" fontId="0" fillId="0" borderId="26" xfId="44" applyNumberFormat="1" applyBorder="1" applyAlignment="1">
      <alignment/>
    </xf>
    <xf numFmtId="166" fontId="0" fillId="0" borderId="26" xfId="44" applyNumberFormat="1" applyFill="1" applyBorder="1" applyAlignment="1">
      <alignment/>
    </xf>
    <xf numFmtId="166" fontId="2" fillId="0" borderId="25" xfId="44" applyNumberFormat="1" applyFont="1" applyBorder="1" applyAlignment="1">
      <alignment/>
    </xf>
    <xf numFmtId="0" fontId="0" fillId="0" borderId="0" xfId="0" applyFont="1" applyFill="1" applyAlignment="1">
      <alignment horizontal="left" indent="1"/>
    </xf>
    <xf numFmtId="0" fontId="0" fillId="0" borderId="0" xfId="0" applyAlignment="1">
      <alignment vertical="center" wrapText="1"/>
    </xf>
    <xf numFmtId="164" fontId="0" fillId="0" borderId="0" xfId="59" applyFont="1" applyAlignment="1" applyProtection="1">
      <alignment horizontal="left"/>
      <protection/>
    </xf>
    <xf numFmtId="164" fontId="0" fillId="0" borderId="0" xfId="59" applyFont="1" applyBorder="1" applyAlignment="1" applyProtection="1">
      <alignment horizontal="left"/>
      <protection/>
    </xf>
    <xf numFmtId="0" fontId="8" fillId="0" borderId="0" xfId="0" applyFont="1" applyAlignment="1">
      <alignment vertical="center" wrapText="1"/>
    </xf>
    <xf numFmtId="0" fontId="7" fillId="0" borderId="0" xfId="0" applyFont="1" applyAlignment="1">
      <alignment vertical="top"/>
    </xf>
    <xf numFmtId="0" fontId="0" fillId="0" borderId="0" xfId="0" applyAlignment="1">
      <alignment vertical="top"/>
    </xf>
    <xf numFmtId="0" fontId="0" fillId="0" borderId="10" xfId="0" applyBorder="1" applyAlignment="1">
      <alignment vertical="center" wrapText="1"/>
    </xf>
    <xf numFmtId="164" fontId="38" fillId="0" borderId="0" xfId="60" applyFont="1">
      <alignment/>
      <protection/>
    </xf>
    <xf numFmtId="0" fontId="21" fillId="0" borderId="0" xfId="0" applyFont="1" applyAlignment="1">
      <alignment horizontal="center" vertical="center" wrapText="1"/>
    </xf>
    <xf numFmtId="0" fontId="27" fillId="0" borderId="0" xfId="0" applyFont="1" applyAlignment="1">
      <alignment vertical="center"/>
    </xf>
    <xf numFmtId="0" fontId="39" fillId="0" borderId="39" xfId="0" applyFont="1" applyBorder="1" applyAlignment="1">
      <alignment horizontal="center" vertical="center"/>
    </xf>
    <xf numFmtId="0" fontId="2" fillId="0" borderId="0" xfId="0" applyFont="1" applyAlignment="1">
      <alignment vertical="center"/>
    </xf>
    <xf numFmtId="0" fontId="0" fillId="0" borderId="0" xfId="0" applyFont="1" applyFill="1" applyBorder="1" applyAlignment="1">
      <alignment vertical="center"/>
    </xf>
    <xf numFmtId="166" fontId="2" fillId="36" borderId="10" xfId="44" applyNumberFormat="1" applyFont="1" applyFill="1" applyBorder="1" applyAlignment="1">
      <alignment horizontal="center" vertical="center"/>
    </xf>
    <xf numFmtId="166" fontId="2" fillId="36" borderId="23" xfId="44" applyNumberFormat="1" applyFont="1" applyFill="1" applyBorder="1" applyAlignment="1">
      <alignment horizontal="center" vertical="center"/>
    </xf>
    <xf numFmtId="9" fontId="0" fillId="36" borderId="10" xfId="63" applyFill="1" applyBorder="1" applyAlignment="1">
      <alignment/>
    </xf>
    <xf numFmtId="10" fontId="27" fillId="0" borderId="0" xfId="63" applyNumberFormat="1" applyFont="1" applyAlignment="1">
      <alignment vertical="center"/>
    </xf>
    <xf numFmtId="9" fontId="27" fillId="0" borderId="22" xfId="63" applyFont="1" applyBorder="1" applyAlignment="1">
      <alignment/>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Fill="1" applyBorder="1" applyAlignment="1">
      <alignment vertical="center"/>
    </xf>
    <xf numFmtId="0" fontId="27" fillId="0" borderId="58" xfId="0" applyFont="1" applyFill="1" applyBorder="1" applyAlignment="1">
      <alignment vertical="center"/>
    </xf>
    <xf numFmtId="0" fontId="27" fillId="0" borderId="11" xfId="0" applyFont="1" applyBorder="1" applyAlignment="1">
      <alignment vertical="center"/>
    </xf>
    <xf numFmtId="166" fontId="27" fillId="0" borderId="59" xfId="44" applyNumberFormat="1" applyFont="1" applyBorder="1" applyAlignment="1">
      <alignment vertical="center"/>
    </xf>
    <xf numFmtId="0" fontId="27" fillId="0" borderId="60" xfId="0" applyFont="1" applyFill="1" applyBorder="1" applyAlignment="1">
      <alignment vertical="center"/>
    </xf>
    <xf numFmtId="166" fontId="27" fillId="0" borderId="61" xfId="44" applyNumberFormat="1" applyFont="1" applyBorder="1" applyAlignment="1">
      <alignment vertical="center"/>
    </xf>
    <xf numFmtId="0" fontId="27" fillId="0" borderId="62" xfId="0" applyFont="1" applyFill="1" applyBorder="1" applyAlignment="1">
      <alignment vertical="center"/>
    </xf>
    <xf numFmtId="166" fontId="27" fillId="0" borderId="63" xfId="44" applyNumberFormat="1" applyFont="1" applyBorder="1" applyAlignment="1">
      <alignment vertical="center"/>
    </xf>
    <xf numFmtId="0" fontId="27" fillId="0" borderId="58" xfId="0" applyFont="1" applyBorder="1" applyAlignment="1">
      <alignment vertical="center"/>
    </xf>
    <xf numFmtId="0" fontId="27" fillId="0" borderId="60" xfId="0" applyFont="1" applyBorder="1" applyAlignment="1">
      <alignment vertical="center"/>
    </xf>
    <xf numFmtId="0" fontId="27" fillId="0" borderId="62" xfId="0" applyFont="1" applyBorder="1" applyAlignment="1">
      <alignment vertical="center"/>
    </xf>
    <xf numFmtId="0" fontId="27" fillId="0" borderId="11" xfId="0" applyFont="1" applyFill="1" applyBorder="1" applyAlignment="1">
      <alignment vertical="center"/>
    </xf>
    <xf numFmtId="166" fontId="27" fillId="0" borderId="59" xfId="44" applyNumberFormat="1" applyFont="1" applyFill="1" applyBorder="1" applyAlignment="1">
      <alignment vertical="center"/>
    </xf>
    <xf numFmtId="0" fontId="27" fillId="0" borderId="63" xfId="0" applyFont="1" applyBorder="1" applyAlignment="1">
      <alignment vertical="center"/>
    </xf>
    <xf numFmtId="0" fontId="13" fillId="0" borderId="0" xfId="0" applyFont="1" applyAlignment="1">
      <alignment horizontal="left" vertical="center" indent="1"/>
    </xf>
    <xf numFmtId="0" fontId="13" fillId="0" borderId="10" xfId="0" applyFont="1" applyBorder="1" applyAlignment="1">
      <alignment horizontal="left" vertical="center" indent="1"/>
    </xf>
    <xf numFmtId="0" fontId="0" fillId="0" borderId="0" xfId="0" applyFont="1" applyAlignment="1">
      <alignment vertical="center" wrapText="1"/>
    </xf>
    <xf numFmtId="0" fontId="2" fillId="0" borderId="0" xfId="0" applyFont="1" applyAlignment="1">
      <alignment vertical="center" wrapText="1"/>
    </xf>
    <xf numFmtId="168" fontId="2" fillId="0" borderId="10" xfId="42" applyNumberFormat="1" applyFont="1" applyFill="1" applyBorder="1" applyAlignment="1">
      <alignment horizontal="center"/>
    </xf>
    <xf numFmtId="166" fontId="7" fillId="0" borderId="20" xfId="44" applyNumberFormat="1" applyFont="1" applyFill="1" applyBorder="1" applyAlignment="1">
      <alignment/>
    </xf>
    <xf numFmtId="166" fontId="7" fillId="0" borderId="10" xfId="44" applyNumberFormat="1" applyFont="1" applyFill="1" applyBorder="1" applyAlignment="1">
      <alignment/>
    </xf>
    <xf numFmtId="205" fontId="7" fillId="36" borderId="22" xfId="44" applyNumberFormat="1" applyFont="1" applyFill="1" applyBorder="1" applyAlignment="1">
      <alignment horizontal="center"/>
    </xf>
    <xf numFmtId="0" fontId="7" fillId="0" borderId="10" xfId="44" applyNumberFormat="1" applyFont="1" applyFill="1" applyBorder="1" applyAlignment="1">
      <alignment/>
    </xf>
    <xf numFmtId="164" fontId="7" fillId="0" borderId="0" xfId="59" applyFont="1" applyFill="1" applyBorder="1" applyAlignment="1" applyProtection="1">
      <alignment horizontal="left"/>
      <protection/>
    </xf>
    <xf numFmtId="164" fontId="7" fillId="0" borderId="10" xfId="44" applyNumberFormat="1" applyFont="1" applyFill="1" applyBorder="1" applyAlignment="1">
      <alignment/>
    </xf>
    <xf numFmtId="166" fontId="8" fillId="0" borderId="0" xfId="44" applyNumberFormat="1" applyFont="1" applyFill="1" applyBorder="1" applyAlignment="1">
      <alignment/>
    </xf>
    <xf numFmtId="166" fontId="8" fillId="0" borderId="10" xfId="44" applyNumberFormat="1" applyFont="1" applyFill="1" applyBorder="1" applyAlignment="1">
      <alignment/>
    </xf>
    <xf numFmtId="43" fontId="7" fillId="0" borderId="10" xfId="44" applyNumberFormat="1" applyFont="1" applyFill="1" applyBorder="1" applyAlignment="1">
      <alignment/>
    </xf>
    <xf numFmtId="166" fontId="0" fillId="0" borderId="10" xfId="44" applyNumberFormat="1" applyFill="1" applyBorder="1" applyAlignment="1">
      <alignment horizontal="center"/>
    </xf>
    <xf numFmtId="164" fontId="2" fillId="0" borderId="0" xfId="60" applyFont="1" applyAlignment="1">
      <alignment horizontal="center"/>
      <protection/>
    </xf>
    <xf numFmtId="166" fontId="0" fillId="0" borderId="10" xfId="44" applyNumberFormat="1" applyFill="1" applyBorder="1" applyAlignment="1">
      <alignment/>
    </xf>
    <xf numFmtId="166" fontId="2" fillId="0" borderId="10" xfId="44" applyNumberFormat="1" applyFont="1" applyFill="1" applyBorder="1" applyAlignment="1">
      <alignment/>
    </xf>
    <xf numFmtId="166" fontId="0" fillId="0" borderId="10" xfId="44" applyNumberFormat="1" applyFont="1" applyFill="1" applyBorder="1" applyAlignment="1">
      <alignment/>
    </xf>
    <xf numFmtId="44" fontId="0" fillId="0" borderId="10" xfId="44" applyNumberFormat="1" applyFont="1" applyFill="1" applyBorder="1" applyAlignment="1">
      <alignment/>
    </xf>
    <xf numFmtId="10" fontId="0" fillId="0" borderId="10" xfId="63" applyNumberFormat="1" applyFont="1" applyFill="1" applyBorder="1" applyAlignment="1">
      <alignment/>
    </xf>
    <xf numFmtId="166" fontId="0" fillId="0" borderId="0" xfId="44" applyNumberFormat="1" applyFont="1" applyFill="1" applyBorder="1" applyAlignment="1" applyProtection="1">
      <alignment horizontal="left"/>
      <protection/>
    </xf>
    <xf numFmtId="164" fontId="0" fillId="0" borderId="11" xfId="60" applyFont="1" applyFill="1" applyBorder="1" applyAlignment="1" applyProtection="1">
      <alignment horizontal="left"/>
      <protection/>
    </xf>
    <xf numFmtId="166" fontId="0" fillId="0" borderId="0" xfId="44" applyNumberFormat="1" applyFont="1" applyFill="1" applyAlignment="1">
      <alignment/>
    </xf>
    <xf numFmtId="164" fontId="0" fillId="36" borderId="10" xfId="60" applyFont="1" applyFill="1" applyBorder="1">
      <alignment/>
      <protection/>
    </xf>
    <xf numFmtId="43" fontId="0" fillId="0" borderId="25" xfId="44" applyNumberFormat="1" applyFill="1" applyBorder="1" applyAlignment="1">
      <alignment/>
    </xf>
    <xf numFmtId="166" fontId="0" fillId="0" borderId="25" xfId="44" applyNumberFormat="1" applyFill="1" applyBorder="1" applyAlignment="1">
      <alignment/>
    </xf>
    <xf numFmtId="43" fontId="7" fillId="0" borderId="0" xfId="60" applyNumberFormat="1" applyFont="1" applyAlignment="1" applyProtection="1">
      <alignment horizontal="left"/>
      <protection/>
    </xf>
    <xf numFmtId="9" fontId="0" fillId="0" borderId="23" xfId="63" applyNumberFormat="1" applyFont="1" applyFill="1" applyBorder="1" applyAlignment="1">
      <alignment horizontal="right"/>
    </xf>
    <xf numFmtId="10" fontId="7" fillId="0" borderId="10" xfId="63" applyNumberFormat="1" applyFont="1" applyFill="1" applyBorder="1" applyAlignment="1">
      <alignment/>
    </xf>
    <xf numFmtId="164" fontId="0" fillId="0" borderId="0" xfId="57" applyFont="1" applyBorder="1">
      <alignment/>
      <protection/>
    </xf>
    <xf numFmtId="164" fontId="3" fillId="0" borderId="0" xfId="57" applyFont="1" applyBorder="1">
      <alignment/>
      <protection/>
    </xf>
    <xf numFmtId="164" fontId="3" fillId="0" borderId="0" xfId="59" applyFont="1" applyBorder="1">
      <alignment/>
      <protection/>
    </xf>
    <xf numFmtId="164" fontId="0" fillId="0" borderId="0" xfId="59" applyFont="1" applyBorder="1">
      <alignment/>
      <protection/>
    </xf>
    <xf numFmtId="164" fontId="0" fillId="0" borderId="0" xfId="59" applyFont="1" applyBorder="1" applyAlignment="1" applyProtection="1">
      <alignment horizontal="left" indent="1"/>
      <protection/>
    </xf>
    <xf numFmtId="164" fontId="0" fillId="0" borderId="0" xfId="57" applyFont="1" applyBorder="1" applyAlignment="1">
      <alignment horizontal="left"/>
      <protection/>
    </xf>
    <xf numFmtId="164" fontId="0" fillId="0" borderId="10" xfId="60" applyFill="1" applyBorder="1">
      <alignment/>
      <protection/>
    </xf>
    <xf numFmtId="164" fontId="2" fillId="0" borderId="0" xfId="60" applyFont="1" applyFill="1">
      <alignment/>
      <protection/>
    </xf>
    <xf numFmtId="166" fontId="8" fillId="0" borderId="48" xfId="44" applyNumberFormat="1" applyFont="1" applyFill="1" applyBorder="1" applyAlignment="1">
      <alignment/>
    </xf>
    <xf numFmtId="0" fontId="28" fillId="0" borderId="0" xfId="0" applyFont="1" applyBorder="1" applyAlignment="1">
      <alignment vertical="center"/>
    </xf>
    <xf numFmtId="8" fontId="27" fillId="0" borderId="64" xfId="0" applyNumberFormat="1" applyFont="1" applyFill="1" applyBorder="1" applyAlignment="1">
      <alignment vertical="center"/>
    </xf>
    <xf numFmtId="10" fontId="27" fillId="0" borderId="36" xfId="0" applyNumberFormat="1" applyFont="1" applyFill="1" applyBorder="1" applyAlignment="1">
      <alignment horizontal="center"/>
    </xf>
    <xf numFmtId="1" fontId="27" fillId="0" borderId="36" xfId="0" applyNumberFormat="1" applyFont="1" applyFill="1" applyBorder="1" applyAlignment="1">
      <alignment horizontal="center"/>
    </xf>
    <xf numFmtId="2" fontId="27" fillId="0" borderId="65" xfId="0" applyNumberFormat="1" applyFont="1" applyFill="1" applyBorder="1" applyAlignment="1">
      <alignment horizontal="center"/>
    </xf>
    <xf numFmtId="2" fontId="27" fillId="0" borderId="0" xfId="0" applyNumberFormat="1" applyFont="1" applyFill="1" applyBorder="1" applyAlignment="1">
      <alignment horizontal="center"/>
    </xf>
    <xf numFmtId="185" fontId="27" fillId="0" borderId="65" xfId="0" applyNumberFormat="1" applyFont="1" applyBorder="1" applyAlignment="1">
      <alignment vertical="center"/>
    </xf>
    <xf numFmtId="185" fontId="27" fillId="0" borderId="0" xfId="0" applyNumberFormat="1" applyFont="1" applyFill="1" applyBorder="1" applyAlignment="1">
      <alignment vertical="center"/>
    </xf>
    <xf numFmtId="10" fontId="27" fillId="0" borderId="65" xfId="0" applyNumberFormat="1" applyFont="1" applyFill="1" applyBorder="1" applyAlignment="1">
      <alignment vertical="center"/>
    </xf>
    <xf numFmtId="10" fontId="27" fillId="0" borderId="0" xfId="0" applyNumberFormat="1" applyFont="1" applyFill="1" applyBorder="1" applyAlignment="1">
      <alignment vertical="center"/>
    </xf>
    <xf numFmtId="0" fontId="27" fillId="0" borderId="65" xfId="0" applyFont="1" applyFill="1" applyBorder="1" applyAlignment="1">
      <alignment vertical="center"/>
    </xf>
    <xf numFmtId="6" fontId="27" fillId="0" borderId="65" xfId="0" applyNumberFormat="1" applyFont="1" applyBorder="1" applyAlignment="1">
      <alignment vertical="center"/>
    </xf>
    <xf numFmtId="164" fontId="0" fillId="0" borderId="0" xfId="60" applyFont="1" applyAlignment="1">
      <alignment horizontal="center"/>
      <protection/>
    </xf>
    <xf numFmtId="166" fontId="2" fillId="37" borderId="10" xfId="44" applyNumberFormat="1" applyFont="1" applyFill="1" applyBorder="1" applyAlignment="1">
      <alignment/>
    </xf>
    <xf numFmtId="166" fontId="0" fillId="37" borderId="23" xfId="44" applyNumberFormat="1" applyFont="1" applyFill="1" applyBorder="1" applyAlignment="1">
      <alignment/>
    </xf>
    <xf numFmtId="166" fontId="0" fillId="0" borderId="0" xfId="0" applyNumberFormat="1" applyBorder="1" applyAlignment="1">
      <alignment vertical="center"/>
    </xf>
    <xf numFmtId="7" fontId="0" fillId="0" borderId="0" xfId="44" applyNumberFormat="1" applyFill="1" applyBorder="1" applyAlignment="1">
      <alignment/>
    </xf>
    <xf numFmtId="0" fontId="0" fillId="0" borderId="0" xfId="0" applyBorder="1" applyAlignment="1">
      <alignment vertical="center"/>
    </xf>
    <xf numFmtId="0" fontId="0" fillId="0" borderId="0" xfId="0" applyFont="1" applyFill="1" applyBorder="1" applyAlignment="1" quotePrefix="1">
      <alignment vertical="center"/>
    </xf>
    <xf numFmtId="185" fontId="0" fillId="0" borderId="0" xfId="44" applyNumberFormat="1" applyFill="1" applyBorder="1" applyAlignment="1">
      <alignment/>
    </xf>
    <xf numFmtId="10" fontId="0" fillId="37" borderId="0" xfId="44" applyNumberFormat="1" applyFill="1" applyBorder="1" applyAlignment="1">
      <alignment/>
    </xf>
    <xf numFmtId="185" fontId="0" fillId="0" borderId="0" xfId="0" applyNumberFormat="1" applyBorder="1" applyAlignment="1">
      <alignment vertical="center"/>
    </xf>
    <xf numFmtId="10" fontId="26" fillId="36" borderId="10" xfId="0" applyNumberFormat="1" applyFont="1" applyFill="1" applyBorder="1" applyAlignment="1">
      <alignment horizontal="right"/>
    </xf>
    <xf numFmtId="166" fontId="2" fillId="37" borderId="10" xfId="44" applyNumberFormat="1" applyFont="1" applyFill="1" applyBorder="1" applyAlignment="1">
      <alignment/>
    </xf>
    <xf numFmtId="164" fontId="0" fillId="36" borderId="66" xfId="59" applyFont="1" applyFill="1" applyBorder="1" applyAlignment="1" applyProtection="1">
      <alignment horizontal="left"/>
      <protection/>
    </xf>
    <xf numFmtId="164" fontId="0" fillId="36" borderId="26" xfId="59" applyFont="1" applyFill="1" applyBorder="1" applyAlignment="1" applyProtection="1">
      <alignment horizontal="center"/>
      <protection/>
    </xf>
    <xf numFmtId="164" fontId="0" fillId="36" borderId="22" xfId="59" applyFont="1" applyFill="1" applyBorder="1" applyAlignment="1" applyProtection="1">
      <alignment horizontal="center"/>
      <protection/>
    </xf>
    <xf numFmtId="164" fontId="0" fillId="36" borderId="29" xfId="59" applyFont="1" applyFill="1" applyBorder="1" applyAlignment="1" applyProtection="1">
      <alignment horizontal="center"/>
      <protection/>
    </xf>
    <xf numFmtId="164" fontId="0" fillId="36" borderId="31" xfId="59" applyFont="1" applyFill="1" applyBorder="1" applyAlignment="1" applyProtection="1">
      <alignment horizontal="center"/>
      <protection/>
    </xf>
    <xf numFmtId="166" fontId="0" fillId="37" borderId="0" xfId="0" applyNumberFormat="1" applyFill="1" applyBorder="1" applyAlignment="1">
      <alignment vertical="center"/>
    </xf>
    <xf numFmtId="166" fontId="0" fillId="37" borderId="10" xfId="0" applyNumberFormat="1" applyFill="1" applyBorder="1" applyAlignment="1">
      <alignment vertical="center"/>
    </xf>
    <xf numFmtId="5" fontId="2" fillId="0" borderId="0" xfId="44" applyNumberFormat="1" applyFont="1" applyBorder="1" applyAlignment="1">
      <alignment vertical="center"/>
    </xf>
    <xf numFmtId="164" fontId="0" fillId="0" borderId="0" xfId="59" applyFont="1">
      <alignment/>
      <protection/>
    </xf>
    <xf numFmtId="0" fontId="0" fillId="0" borderId="10" xfId="0" applyFont="1" applyBorder="1" applyAlignment="1">
      <alignment horizontal="right" vertical="center"/>
    </xf>
    <xf numFmtId="166" fontId="0" fillId="36" borderId="67" xfId="44" applyNumberFormat="1" applyFont="1" applyFill="1" applyBorder="1" applyAlignment="1">
      <alignment vertical="center"/>
    </xf>
    <xf numFmtId="166" fontId="0" fillId="36" borderId="68" xfId="44" applyNumberFormat="1" applyFont="1" applyFill="1" applyBorder="1" applyAlignment="1">
      <alignment vertical="center"/>
    </xf>
    <xf numFmtId="166" fontId="0" fillId="36" borderId="69" xfId="44" applyNumberFormat="1" applyFont="1" applyFill="1" applyBorder="1" applyAlignment="1">
      <alignment vertical="center"/>
    </xf>
    <xf numFmtId="166" fontId="0" fillId="36" borderId="70" xfId="44" applyNumberFormat="1" applyFont="1" applyFill="1" applyBorder="1" applyAlignment="1">
      <alignment vertical="center"/>
    </xf>
    <xf numFmtId="166" fontId="0" fillId="36" borderId="67" xfId="44" applyNumberFormat="1" applyFill="1" applyBorder="1" applyAlignment="1">
      <alignment horizontal="center"/>
    </xf>
    <xf numFmtId="166" fontId="0" fillId="38" borderId="67" xfId="44" applyNumberFormat="1" applyFont="1" applyFill="1" applyBorder="1" applyAlignment="1" quotePrefix="1">
      <alignment horizontal="center"/>
    </xf>
    <xf numFmtId="166" fontId="0" fillId="36" borderId="67" xfId="44" applyNumberFormat="1" applyFont="1" applyFill="1" applyBorder="1" applyAlignment="1">
      <alignment horizontal="center"/>
    </xf>
    <xf numFmtId="166" fontId="0" fillId="36" borderId="67" xfId="44" applyNumberFormat="1" applyFill="1" applyBorder="1" applyAlignment="1">
      <alignment/>
    </xf>
    <xf numFmtId="0" fontId="0" fillId="0" borderId="0" xfId="0" applyAlignment="1">
      <alignment horizontal="left" vertical="center" wrapText="1" indent="1"/>
    </xf>
    <xf numFmtId="0" fontId="0" fillId="0" borderId="0" xfId="0" applyAlignment="1">
      <alignment horizontal="left" vertical="center"/>
    </xf>
    <xf numFmtId="0" fontId="21" fillId="0" borderId="0" xfId="0" applyFont="1" applyAlignment="1">
      <alignment horizontal="center" vertical="center" wrapText="1"/>
    </xf>
    <xf numFmtId="0" fontId="7" fillId="36" borderId="23" xfId="0" applyFont="1" applyFill="1" applyBorder="1" applyAlignment="1">
      <alignment vertical="center"/>
    </xf>
    <xf numFmtId="0" fontId="0" fillId="0" borderId="23" xfId="0" applyBorder="1" applyAlignment="1">
      <alignment vertical="center"/>
    </xf>
    <xf numFmtId="0" fontId="0" fillId="0" borderId="0" xfId="0" applyFont="1" applyAlignment="1">
      <alignment vertical="center" wrapText="1"/>
    </xf>
    <xf numFmtId="0" fontId="0" fillId="0" borderId="0" xfId="0" applyAlignment="1">
      <alignment vertical="center"/>
    </xf>
    <xf numFmtId="14" fontId="7" fillId="36" borderId="10" xfId="0" applyNumberFormat="1" applyFont="1" applyFill="1" applyBorder="1" applyAlignment="1">
      <alignment horizontal="left" vertical="center"/>
    </xf>
    <xf numFmtId="0" fontId="7" fillId="36" borderId="23" xfId="0" applyFont="1" applyFill="1" applyBorder="1" applyAlignment="1">
      <alignment horizontal="left" vertical="center"/>
    </xf>
    <xf numFmtId="164" fontId="10" fillId="0" borderId="0" xfId="59" applyFont="1" applyAlignment="1">
      <alignment horizontal="left" wrapText="1"/>
      <protection/>
    </xf>
    <xf numFmtId="164" fontId="13" fillId="0" borderId="10" xfId="59" applyFont="1" applyFill="1" applyBorder="1" applyAlignment="1">
      <alignment horizontal="left"/>
      <protection/>
    </xf>
    <xf numFmtId="164" fontId="13" fillId="0" borderId="0" xfId="59" applyFont="1" applyAlignment="1">
      <alignment horizontal="center"/>
      <protection/>
    </xf>
    <xf numFmtId="0" fontId="1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164" fontId="17" fillId="0" borderId="0" xfId="59" applyFont="1" applyBorder="1" applyAlignment="1">
      <alignment horizontal="left"/>
      <protection/>
    </xf>
    <xf numFmtId="164" fontId="0" fillId="0" borderId="0" xfId="60" applyFont="1" applyAlignment="1" applyProtection="1">
      <alignment horizontal="left" vertical="top" wrapText="1"/>
      <protection/>
    </xf>
    <xf numFmtId="164" fontId="3" fillId="0" borderId="0" xfId="59" applyFont="1" applyAlignment="1" applyProtection="1">
      <alignment horizontal="center"/>
      <protection/>
    </xf>
    <xf numFmtId="0" fontId="2" fillId="0" borderId="0" xfId="0" applyFont="1" applyAlignment="1">
      <alignment horizontal="center" vertical="center"/>
    </xf>
    <xf numFmtId="164" fontId="37" fillId="0" borderId="71" xfId="59" applyFont="1" applyBorder="1" applyAlignment="1" applyProtection="1">
      <alignment horizontal="center"/>
      <protection/>
    </xf>
    <xf numFmtId="0" fontId="28" fillId="0" borderId="11" xfId="0" applyFont="1" applyFill="1" applyBorder="1" applyAlignment="1">
      <alignment horizontal="left" indent="3"/>
    </xf>
    <xf numFmtId="14" fontId="0" fillId="0" borderId="0" xfId="0" applyNumberFormat="1" applyFont="1" applyAlignment="1">
      <alignment horizontal="center" vertical="center"/>
    </xf>
    <xf numFmtId="0" fontId="28" fillId="0" borderId="0" xfId="0" applyFont="1" applyAlignment="1">
      <alignment horizontal="left" vertical="center"/>
    </xf>
    <xf numFmtId="0" fontId="27" fillId="0" borderId="0" xfId="0" applyFont="1" applyAlignment="1">
      <alignment horizontal="left" vertical="center"/>
    </xf>
    <xf numFmtId="0" fontId="22"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CFF" xfId="57"/>
    <cellStyle name="Normal_EPR" xfId="58"/>
    <cellStyle name="Normal_PCBW" xfId="59"/>
    <cellStyle name="Normal_PFOBF"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117</xdr:row>
      <xdr:rowOff>85725</xdr:rowOff>
    </xdr:from>
    <xdr:to>
      <xdr:col>12</xdr:col>
      <xdr:colOff>400050</xdr:colOff>
      <xdr:row>118</xdr:row>
      <xdr:rowOff>133350</xdr:rowOff>
    </xdr:to>
    <xdr:sp>
      <xdr:nvSpPr>
        <xdr:cNvPr id="1" name="Text Box 3"/>
        <xdr:cNvSpPr txBox="1">
          <a:spLocks noChangeArrowheads="1"/>
        </xdr:cNvSpPr>
      </xdr:nvSpPr>
      <xdr:spPr>
        <a:xfrm>
          <a:off x="295275" y="25746075"/>
          <a:ext cx="6467475" cy="733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Refer to Section 42(c) and (d) of the Internal Revenue Code (IRC) for complete information on eligible basis.  Only include costs or portions of costs attributable to the residential rental property; any non-depreciable costs are ineligible.  If more than one building is involved, then the eligible basis must be shown for EACH building.  If REHABILITATION expenditures are involved, then see the next page for Rehabilitation qualification eligibility.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3</xdr:col>
      <xdr:colOff>514350</xdr:colOff>
      <xdr:row>0</xdr:row>
      <xdr:rowOff>0</xdr:rowOff>
    </xdr:to>
    <xdr:sp>
      <xdr:nvSpPr>
        <xdr:cNvPr id="1" name="Text 1"/>
        <xdr:cNvSpPr txBox="1">
          <a:spLocks noChangeArrowheads="1"/>
        </xdr:cNvSpPr>
      </xdr:nvSpPr>
      <xdr:spPr>
        <a:xfrm>
          <a:off x="38100" y="0"/>
          <a:ext cx="49625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See Section 42(c) and (d) of the Internal Revenue Code (IRC) for complete information on eligible basis.  Only include costs or portions of costs attributable to the residential rental property; any non-depreciable costs are ineligible.  If more than one building is involved, then the eligible basis must be shown for EACH building.  If REHABILITATION expenditures are involved, then see the next page for Rehabilitation qualification eligibility.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Eligible basis may be increased by 130% if the buildings are located in designated qualified census tracts or difficult development areas.</a:t>
          </a:r>
        </a:p>
      </xdr:txBody>
    </xdr:sp>
    <xdr:clientData/>
  </xdr:twoCellAnchor>
  <xdr:twoCellAnchor>
    <xdr:from>
      <xdr:col>0</xdr:col>
      <xdr:colOff>0</xdr:colOff>
      <xdr:row>0</xdr:row>
      <xdr:rowOff>0</xdr:rowOff>
    </xdr:from>
    <xdr:to>
      <xdr:col>3</xdr:col>
      <xdr:colOff>590550</xdr:colOff>
      <xdr:row>0</xdr:row>
      <xdr:rowOff>0</xdr:rowOff>
    </xdr:to>
    <xdr:sp>
      <xdr:nvSpPr>
        <xdr:cNvPr id="2" name="Text 2"/>
        <xdr:cNvSpPr txBox="1">
          <a:spLocks noChangeArrowheads="1"/>
        </xdr:cNvSpPr>
      </xdr:nvSpPr>
      <xdr:spPr>
        <a:xfrm>
          <a:off x="0" y="0"/>
          <a:ext cx="5076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(2)  The Applicable Percentage is the appropriate percentage issued by the Internal Revenue Service for the month in which the building(s) is(are) placed in service, or the month in which the taxpayer and the HCDCH enter into a binding agreement as to the housing credit dollar amount to be allocated.  The percentage is issued monthly by the Secretary of the Treasury and is available from the HCDCH.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76200</xdr:rowOff>
    </xdr:from>
    <xdr:to>
      <xdr:col>6</xdr:col>
      <xdr:colOff>1238250</xdr:colOff>
      <xdr:row>53</xdr:row>
      <xdr:rowOff>114300</xdr:rowOff>
    </xdr:to>
    <xdr:sp>
      <xdr:nvSpPr>
        <xdr:cNvPr id="1" name="Text 1"/>
        <xdr:cNvSpPr txBox="1">
          <a:spLocks noChangeArrowheads="1"/>
        </xdr:cNvSpPr>
      </xdr:nvSpPr>
      <xdr:spPr>
        <a:xfrm>
          <a:off x="9525" y="9296400"/>
          <a:ext cx="6810375" cy="1323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(1) Eligible basis may be increased by 130% if the buildings are located in designated qualified census tracts or difficult development areas.  If the building is not locater in a designated area, enter 100%.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Applicable Fraction is the lower of the proportion of low income units to total units based on area or unit count.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The Applicable Percentage is the appropriate percentage issued by the Internal Revenue Service for th
</a:t>
          </a:r>
          <a:r>
            <a:rPr lang="en-US" cap="none" sz="900" b="0" i="0" u="none" baseline="0">
              <a:solidFill>
                <a:srgbClr val="000000"/>
              </a:solidFill>
              <a:latin typeface="Arial"/>
              <a:ea typeface="Arial"/>
              <a:cs typeface="Arial"/>
            </a:rPr>
            <a:t>e month in which the building(s) is(are) placed in service, or the month in which the taxpayer and the HHFDC enter into a binding agreement as to the housing credit dollar amount to be allocated.  The percentage is issued monthly by the Secretary of the Treasury and is available from the HHFDC.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4</xdr:col>
      <xdr:colOff>514350</xdr:colOff>
      <xdr:row>0</xdr:row>
      <xdr:rowOff>0</xdr:rowOff>
    </xdr:to>
    <xdr:sp>
      <xdr:nvSpPr>
        <xdr:cNvPr id="1" name="Text 1"/>
        <xdr:cNvSpPr txBox="1">
          <a:spLocks noChangeArrowheads="1"/>
        </xdr:cNvSpPr>
      </xdr:nvSpPr>
      <xdr:spPr>
        <a:xfrm>
          <a:off x="38100" y="0"/>
          <a:ext cx="48672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See Section 42(c) and (d) of the Internal Revenue Code (IRC) for complete information on eligible basis.  Only include costs or portions of costs attributable to the residential rental property; any non-depreciable costs are ineligible.  If more than one building is involved, then the eligible basis must be shown for EACH building.  If REHABILITATION expenditures are involved, then see the next page for Rehabilitation qualification eligibility.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Eligible basis may be increased by 130% if the buildings are located in designated qualified census tracts or difficult development areas.</a:t>
          </a:r>
        </a:p>
      </xdr:txBody>
    </xdr:sp>
    <xdr:clientData/>
  </xdr:twoCellAnchor>
  <xdr:twoCellAnchor>
    <xdr:from>
      <xdr:col>0</xdr:col>
      <xdr:colOff>0</xdr:colOff>
      <xdr:row>0</xdr:row>
      <xdr:rowOff>0</xdr:rowOff>
    </xdr:from>
    <xdr:to>
      <xdr:col>4</xdr:col>
      <xdr:colOff>590550</xdr:colOff>
      <xdr:row>0</xdr:row>
      <xdr:rowOff>0</xdr:rowOff>
    </xdr:to>
    <xdr:sp>
      <xdr:nvSpPr>
        <xdr:cNvPr id="2" name="Text 2"/>
        <xdr:cNvSpPr txBox="1">
          <a:spLocks noChangeArrowheads="1"/>
        </xdr:cNvSpPr>
      </xdr:nvSpPr>
      <xdr:spPr>
        <a:xfrm>
          <a:off x="0" y="0"/>
          <a:ext cx="49815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(2)  The Applicable Percentage is the appropriate percentage issued by the Internal Revenue Service for the month in which the building(s) is(are) placed in service, or the month in which the taxpayer and the HCDCH enter into a binding agreement as to the housing credit dollar amount to be allocated.  The percentage is issued monthly by the Secretary of the Treasury and is available from the HCDCH.  </a:t>
          </a:r>
        </a:p>
      </xdr:txBody>
    </xdr:sp>
    <xdr:clientData/>
  </xdr:twoCellAnchor>
  <xdr:twoCellAnchor>
    <xdr:from>
      <xdr:col>0</xdr:col>
      <xdr:colOff>47625</xdr:colOff>
      <xdr:row>21</xdr:row>
      <xdr:rowOff>9525</xdr:rowOff>
    </xdr:from>
    <xdr:to>
      <xdr:col>5</xdr:col>
      <xdr:colOff>495300</xdr:colOff>
      <xdr:row>25</xdr:row>
      <xdr:rowOff>47625</xdr:rowOff>
    </xdr:to>
    <xdr:sp>
      <xdr:nvSpPr>
        <xdr:cNvPr id="3" name="Text Box 3"/>
        <xdr:cNvSpPr txBox="1">
          <a:spLocks noChangeArrowheads="1"/>
        </xdr:cNvSpPr>
      </xdr:nvSpPr>
      <xdr:spPr>
        <a:xfrm>
          <a:off x="47625" y="5391150"/>
          <a:ext cx="6029325" cy="685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Acquistion Credit may not be taken unless the Rehabilitation test is met.  If eligible, the Eligible Basis calculation above will be a blend of the 9% rehabilitation expenditures and the 4% acquisition expenditures.  The Acquisition Credit can generally be taken only if the building is acquired from a person who has owned it for longer than 10 years.  There are exceptions to this rule; see Section 42(d).</a:t>
          </a:r>
        </a:p>
      </xdr:txBody>
    </xdr:sp>
    <xdr:clientData/>
  </xdr:twoCellAnchor>
  <xdr:twoCellAnchor>
    <xdr:from>
      <xdr:col>0</xdr:col>
      <xdr:colOff>47625</xdr:colOff>
      <xdr:row>17</xdr:row>
      <xdr:rowOff>95250</xdr:rowOff>
    </xdr:from>
    <xdr:to>
      <xdr:col>5</xdr:col>
      <xdr:colOff>504825</xdr:colOff>
      <xdr:row>20</xdr:row>
      <xdr:rowOff>76200</xdr:rowOff>
    </xdr:to>
    <xdr:sp>
      <xdr:nvSpPr>
        <xdr:cNvPr id="4" name="Text Box 4"/>
        <xdr:cNvSpPr txBox="1">
          <a:spLocks noChangeArrowheads="1"/>
        </xdr:cNvSpPr>
      </xdr:nvSpPr>
      <xdr:spPr>
        <a:xfrm>
          <a:off x="47625" y="4867275"/>
          <a:ext cx="6038850"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There are special exceptions for buildings acquired from government agencies or buildings granted the 10-year acquisition waiver.  See Section 42 of the IRC, in particular Sec. 42(e)(3)(B) and Sec. 42(d)(6).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2"/>
  <sheetViews>
    <sheetView showGridLines="0" zoomScale="125" zoomScaleNormal="125" workbookViewId="0" topLeftCell="A1">
      <selection activeCell="A1" sqref="A1"/>
    </sheetView>
  </sheetViews>
  <sheetFormatPr defaultColWidth="9.140625" defaultRowHeight="12.75"/>
  <cols>
    <col min="1" max="1" width="18.8515625" style="0" customWidth="1"/>
    <col min="2" max="2" width="62.00390625" style="447" customWidth="1"/>
  </cols>
  <sheetData>
    <row r="1" ht="15">
      <c r="A1" s="481" t="s">
        <v>443</v>
      </c>
    </row>
    <row r="2" spans="1:3" ht="20.25" customHeight="1">
      <c r="A2" s="482" t="s">
        <v>194</v>
      </c>
      <c r="B2" s="453"/>
      <c r="C2" s="553" t="s">
        <v>535</v>
      </c>
    </row>
    <row r="4" spans="1:3" ht="12.75">
      <c r="A4" s="358" t="s">
        <v>426</v>
      </c>
      <c r="B4" s="450" t="s">
        <v>427</v>
      </c>
      <c r="C4" s="268"/>
    </row>
    <row r="5" spans="1:3" ht="12.75">
      <c r="A5" s="358"/>
      <c r="B5" s="450"/>
      <c r="C5" s="323"/>
    </row>
    <row r="6" spans="1:3" ht="39">
      <c r="A6" s="358"/>
      <c r="B6" s="450" t="s">
        <v>428</v>
      </c>
      <c r="C6" s="323"/>
    </row>
    <row r="7" spans="1:3" ht="12.75">
      <c r="A7" s="358"/>
      <c r="B7" s="450"/>
      <c r="C7" s="323"/>
    </row>
    <row r="8" spans="1:3" ht="25.5">
      <c r="A8" s="358"/>
      <c r="B8" s="484" t="s">
        <v>472</v>
      </c>
      <c r="C8" s="323"/>
    </row>
    <row r="9" spans="1:3" ht="12.75">
      <c r="A9" s="358"/>
      <c r="B9" s="484"/>
      <c r="C9" s="323"/>
    </row>
    <row r="10" spans="1:2" ht="24.75">
      <c r="A10" s="451" t="s">
        <v>425</v>
      </c>
      <c r="B10" s="447" t="s">
        <v>475</v>
      </c>
    </row>
    <row r="11" spans="1:2" ht="12">
      <c r="A11" s="451"/>
      <c r="B11" s="447" t="s">
        <v>424</v>
      </c>
    </row>
    <row r="12" ht="12">
      <c r="A12" s="451"/>
    </row>
    <row r="13" spans="1:2" ht="12">
      <c r="A13" s="451" t="s">
        <v>348</v>
      </c>
      <c r="B13" s="447" t="s">
        <v>476</v>
      </c>
    </row>
    <row r="14" spans="1:2" ht="24.75">
      <c r="A14" s="451"/>
      <c r="B14" s="447" t="s">
        <v>477</v>
      </c>
    </row>
    <row r="15" ht="12">
      <c r="A15" s="451"/>
    </row>
    <row r="16" spans="1:2" ht="12">
      <c r="A16" s="451" t="s">
        <v>403</v>
      </c>
      <c r="B16" s="447" t="s">
        <v>400</v>
      </c>
    </row>
    <row r="17" spans="1:2" ht="12">
      <c r="A17" s="451"/>
      <c r="B17" s="447" t="s">
        <v>399</v>
      </c>
    </row>
    <row r="18" spans="1:2" ht="12">
      <c r="A18" s="451"/>
      <c r="B18" s="447" t="s">
        <v>478</v>
      </c>
    </row>
    <row r="19" ht="12">
      <c r="A19" s="451"/>
    </row>
    <row r="20" spans="1:2" ht="24.75">
      <c r="A20" s="451" t="s">
        <v>371</v>
      </c>
      <c r="B20" s="447" t="s">
        <v>479</v>
      </c>
    </row>
    <row r="21" spans="1:2" ht="24.75">
      <c r="A21" s="451"/>
      <c r="B21" s="447" t="s">
        <v>398</v>
      </c>
    </row>
    <row r="22" spans="1:2" ht="12">
      <c r="A22" s="451"/>
      <c r="B22" s="447" t="s">
        <v>480</v>
      </c>
    </row>
    <row r="23" ht="12">
      <c r="A23" s="451"/>
    </row>
    <row r="24" spans="1:2" ht="24.75">
      <c r="A24" s="451" t="s">
        <v>401</v>
      </c>
      <c r="B24" s="447" t="s">
        <v>503</v>
      </c>
    </row>
    <row r="25" spans="1:2" ht="12">
      <c r="A25" s="451"/>
      <c r="B25" s="447" t="s">
        <v>481</v>
      </c>
    </row>
    <row r="26" ht="12">
      <c r="A26" s="451"/>
    </row>
    <row r="27" spans="1:2" ht="12">
      <c r="A27" s="451" t="s">
        <v>402</v>
      </c>
      <c r="B27" s="447" t="s">
        <v>482</v>
      </c>
    </row>
    <row r="28" spans="1:2" ht="12">
      <c r="A28" s="451"/>
      <c r="B28" s="447" t="s">
        <v>483</v>
      </c>
    </row>
    <row r="29" spans="1:2" ht="12">
      <c r="A29" s="451"/>
      <c r="B29" s="447" t="s">
        <v>404</v>
      </c>
    </row>
    <row r="30" spans="1:2" ht="12">
      <c r="A30" s="451"/>
      <c r="B30" s="447" t="s">
        <v>405</v>
      </c>
    </row>
    <row r="31" ht="12">
      <c r="A31" s="451"/>
    </row>
    <row r="32" spans="1:2" ht="12">
      <c r="A32" s="451" t="s">
        <v>406</v>
      </c>
      <c r="B32" s="447" t="s">
        <v>407</v>
      </c>
    </row>
    <row r="33" spans="1:2" ht="12">
      <c r="A33" s="451"/>
      <c r="B33" s="447" t="s">
        <v>408</v>
      </c>
    </row>
    <row r="34" spans="1:2" ht="24.75">
      <c r="A34" s="451"/>
      <c r="B34" s="447" t="s">
        <v>409</v>
      </c>
    </row>
    <row r="35" spans="1:2" ht="12">
      <c r="A35" s="451"/>
      <c r="B35" s="447" t="s">
        <v>410</v>
      </c>
    </row>
    <row r="36" spans="1:2" ht="12">
      <c r="A36" s="451"/>
      <c r="B36" s="447" t="s">
        <v>484</v>
      </c>
    </row>
    <row r="37" spans="1:2" ht="12">
      <c r="A37" s="451"/>
      <c r="B37" s="447" t="s">
        <v>411</v>
      </c>
    </row>
    <row r="38" spans="1:2" ht="12">
      <c r="A38" s="451"/>
      <c r="B38" s="447" t="s">
        <v>412</v>
      </c>
    </row>
    <row r="39" spans="1:2" ht="12">
      <c r="A39" s="451"/>
      <c r="B39" s="447" t="s">
        <v>413</v>
      </c>
    </row>
    <row r="40" spans="1:2" ht="12">
      <c r="A40" s="451"/>
      <c r="B40" s="447" t="s">
        <v>414</v>
      </c>
    </row>
    <row r="41" ht="12">
      <c r="A41" s="451"/>
    </row>
    <row r="42" spans="1:2" ht="12">
      <c r="A42" s="451" t="s">
        <v>415</v>
      </c>
      <c r="B42" s="447" t="s">
        <v>416</v>
      </c>
    </row>
    <row r="43" spans="1:2" ht="12">
      <c r="A43" s="451"/>
      <c r="B43" s="447" t="s">
        <v>417</v>
      </c>
    </row>
    <row r="44" ht="12">
      <c r="A44" s="451"/>
    </row>
    <row r="45" spans="1:2" ht="12">
      <c r="A45" s="451" t="s">
        <v>485</v>
      </c>
      <c r="B45" s="447" t="s">
        <v>418</v>
      </c>
    </row>
    <row r="46" spans="1:2" ht="12">
      <c r="A46" s="451"/>
      <c r="B46" s="447" t="s">
        <v>419</v>
      </c>
    </row>
    <row r="47" spans="1:2" ht="24.75">
      <c r="A47" s="451"/>
      <c r="B47" s="447" t="s">
        <v>444</v>
      </c>
    </row>
    <row r="48" spans="1:2" ht="24.75">
      <c r="A48" s="451"/>
      <c r="B48" s="447" t="s">
        <v>486</v>
      </c>
    </row>
    <row r="49" ht="12">
      <c r="A49" s="451"/>
    </row>
    <row r="50" spans="1:2" ht="12">
      <c r="A50" s="451" t="s">
        <v>420</v>
      </c>
      <c r="B50" s="447" t="s">
        <v>421</v>
      </c>
    </row>
    <row r="51" spans="1:2" ht="12">
      <c r="A51" s="451"/>
      <c r="B51" s="447" t="s">
        <v>487</v>
      </c>
    </row>
    <row r="52" spans="1:2" ht="12">
      <c r="A52" s="451"/>
      <c r="B52" s="447" t="s">
        <v>488</v>
      </c>
    </row>
    <row r="53" spans="1:2" ht="24.75">
      <c r="A53" s="451"/>
      <c r="B53" s="447" t="s">
        <v>422</v>
      </c>
    </row>
    <row r="54" spans="1:2" ht="12">
      <c r="A54" s="451"/>
      <c r="B54" s="447" t="s">
        <v>489</v>
      </c>
    </row>
    <row r="55" ht="12">
      <c r="A55" s="451"/>
    </row>
    <row r="56" spans="1:2" ht="12">
      <c r="A56" s="451" t="s">
        <v>206</v>
      </c>
      <c r="B56" s="447" t="s">
        <v>423</v>
      </c>
    </row>
    <row r="57" ht="12">
      <c r="A57" s="451"/>
    </row>
    <row r="58" spans="1:2" ht="12">
      <c r="A58" s="451" t="s">
        <v>473</v>
      </c>
      <c r="B58" s="483" t="s">
        <v>471</v>
      </c>
    </row>
    <row r="59" ht="12">
      <c r="A59" s="451"/>
    </row>
    <row r="60" ht="12">
      <c r="A60" s="451"/>
    </row>
    <row r="61" ht="12">
      <c r="A61" s="451"/>
    </row>
    <row r="62" ht="12">
      <c r="A62" s="451"/>
    </row>
    <row r="63" ht="12">
      <c r="A63" s="451"/>
    </row>
    <row r="64" ht="12">
      <c r="A64" s="451"/>
    </row>
    <row r="65" ht="12">
      <c r="A65" s="451"/>
    </row>
    <row r="66" ht="12">
      <c r="A66" s="451"/>
    </row>
    <row r="67" ht="12">
      <c r="A67" s="451"/>
    </row>
    <row r="68" ht="12">
      <c r="A68" s="451"/>
    </row>
    <row r="69" ht="12">
      <c r="A69" s="451"/>
    </row>
    <row r="70" ht="12">
      <c r="A70" s="451"/>
    </row>
    <row r="71" ht="12">
      <c r="A71" s="451"/>
    </row>
    <row r="72" ht="12">
      <c r="A72" s="451"/>
    </row>
    <row r="73" ht="12">
      <c r="A73" s="451"/>
    </row>
    <row r="74" ht="12">
      <c r="A74" s="451"/>
    </row>
    <row r="75" ht="12">
      <c r="A75" s="451"/>
    </row>
    <row r="76" ht="12">
      <c r="A76" s="451"/>
    </row>
    <row r="77" ht="12">
      <c r="A77" s="451"/>
    </row>
    <row r="78" ht="12">
      <c r="A78" s="451"/>
    </row>
    <row r="79" ht="12">
      <c r="A79" s="451"/>
    </row>
    <row r="80" ht="12">
      <c r="A80" s="451"/>
    </row>
    <row r="81" ht="12">
      <c r="A81" s="451"/>
    </row>
    <row r="82" ht="12">
      <c r="A82" s="451"/>
    </row>
    <row r="83" ht="12">
      <c r="A83" s="451"/>
    </row>
    <row r="84" ht="12">
      <c r="A84" s="451"/>
    </row>
    <row r="85" ht="12">
      <c r="A85" s="451"/>
    </row>
    <row r="86" ht="12">
      <c r="A86" s="451"/>
    </row>
    <row r="87" ht="12">
      <c r="A87" s="451"/>
    </row>
    <row r="88" ht="12">
      <c r="A88" s="451"/>
    </row>
    <row r="89" ht="12">
      <c r="A89" s="451"/>
    </row>
    <row r="90" ht="12">
      <c r="A90" s="451"/>
    </row>
    <row r="91" ht="12">
      <c r="A91" s="451"/>
    </row>
    <row r="92" ht="12">
      <c r="A92" s="451"/>
    </row>
    <row r="93" ht="12">
      <c r="A93" s="451"/>
    </row>
    <row r="94" ht="12">
      <c r="A94" s="451"/>
    </row>
    <row r="95" ht="12">
      <c r="A95" s="451"/>
    </row>
    <row r="96" ht="12">
      <c r="A96" s="451"/>
    </row>
    <row r="97" ht="12">
      <c r="A97" s="451"/>
    </row>
    <row r="98" ht="12">
      <c r="A98" s="451"/>
    </row>
    <row r="99" ht="12">
      <c r="A99" s="451"/>
    </row>
    <row r="100" ht="12">
      <c r="A100" s="451"/>
    </row>
    <row r="101" ht="12">
      <c r="A101" s="451"/>
    </row>
    <row r="102" ht="12">
      <c r="A102" s="451"/>
    </row>
    <row r="103" ht="12">
      <c r="A103" s="451"/>
    </row>
    <row r="104" ht="12">
      <c r="A104" s="451"/>
    </row>
    <row r="105" ht="12">
      <c r="A105" s="451"/>
    </row>
    <row r="106" ht="12">
      <c r="A106" s="452"/>
    </row>
    <row r="107" ht="12">
      <c r="A107" s="452"/>
    </row>
    <row r="108" ht="12">
      <c r="A108" s="452"/>
    </row>
    <row r="109" ht="12">
      <c r="A109" s="452"/>
    </row>
    <row r="110" ht="12">
      <c r="A110" s="452"/>
    </row>
    <row r="111" ht="12">
      <c r="A111" s="452"/>
    </row>
    <row r="112" ht="12">
      <c r="A112" s="452"/>
    </row>
    <row r="113" ht="12">
      <c r="A113" s="452"/>
    </row>
    <row r="114" ht="12">
      <c r="A114" s="452"/>
    </row>
    <row r="115" ht="12">
      <c r="A115" s="452"/>
    </row>
    <row r="116" ht="12">
      <c r="A116" s="452"/>
    </row>
    <row r="117" ht="12">
      <c r="A117" s="452"/>
    </row>
    <row r="118" ht="12">
      <c r="A118" s="452"/>
    </row>
    <row r="119" ht="12">
      <c r="A119" s="452"/>
    </row>
    <row r="120" ht="12">
      <c r="A120" s="452"/>
    </row>
    <row r="121" ht="12">
      <c r="A121" s="452"/>
    </row>
    <row r="122" ht="12">
      <c r="A122" s="452"/>
    </row>
    <row r="123" ht="12">
      <c r="A123" s="452"/>
    </row>
    <row r="124" ht="12">
      <c r="A124" s="452"/>
    </row>
    <row r="125" ht="12">
      <c r="A125" s="452"/>
    </row>
    <row r="126" ht="12">
      <c r="A126" s="452"/>
    </row>
    <row r="127" ht="12">
      <c r="A127" s="452"/>
    </row>
    <row r="128" ht="12">
      <c r="A128" s="452"/>
    </row>
    <row r="129" ht="12">
      <c r="A129" s="452"/>
    </row>
    <row r="130" ht="12">
      <c r="A130" s="452"/>
    </row>
    <row r="131" ht="12">
      <c r="A131" s="452"/>
    </row>
    <row r="132" ht="12">
      <c r="A132" s="452"/>
    </row>
    <row r="133" ht="12">
      <c r="A133" s="452"/>
    </row>
    <row r="134" ht="12">
      <c r="A134" s="452"/>
    </row>
    <row r="135" ht="12">
      <c r="A135" s="452"/>
    </row>
    <row r="136" ht="12">
      <c r="A136" s="452"/>
    </row>
    <row r="137" ht="12">
      <c r="A137" s="452"/>
    </row>
    <row r="138" ht="12">
      <c r="A138" s="452"/>
    </row>
    <row r="139" ht="12">
      <c r="A139" s="452"/>
    </row>
    <row r="140" ht="12">
      <c r="A140" s="452"/>
    </row>
    <row r="141" ht="12">
      <c r="A141" s="452"/>
    </row>
    <row r="142" ht="12">
      <c r="A142" s="452"/>
    </row>
    <row r="143" ht="12">
      <c r="A143" s="452"/>
    </row>
    <row r="144" ht="12">
      <c r="A144" s="452"/>
    </row>
    <row r="145" ht="12">
      <c r="A145" s="452"/>
    </row>
    <row r="146" ht="12">
      <c r="A146" s="452"/>
    </row>
    <row r="147" ht="12">
      <c r="A147" s="452"/>
    </row>
    <row r="148" ht="12">
      <c r="A148" s="452"/>
    </row>
    <row r="149" ht="12">
      <c r="A149" s="452"/>
    </row>
    <row r="150" ht="12">
      <c r="A150" s="452"/>
    </row>
    <row r="151" ht="12">
      <c r="A151" s="452"/>
    </row>
    <row r="152" ht="12">
      <c r="A152" s="452"/>
    </row>
  </sheetData>
  <sheetProtection/>
  <printOptions/>
  <pageMargins left="0.75" right="0.75" top="1" bottom="1" header="0.5" footer="0.5"/>
  <pageSetup fitToHeight="2" horizontalDpi="600" verticalDpi="600" orientation="portrait" r:id="rId2"/>
  <headerFooter alignWithMargins="0">
    <oddFooter>&amp;C&amp;P&amp;RVersion: 2011</oddFooter>
  </headerFooter>
  <legacyDrawing r:id="rId1"/>
</worksheet>
</file>

<file path=xl/worksheets/sheet10.xml><?xml version="1.0" encoding="utf-8"?>
<worksheet xmlns="http://schemas.openxmlformats.org/spreadsheetml/2006/main" xmlns:r="http://schemas.openxmlformats.org/officeDocument/2006/relationships">
  <sheetPr codeName="Sheet7"/>
  <dimension ref="A1:BF58"/>
  <sheetViews>
    <sheetView defaultGridColor="0" view="pageLayout" zoomScaleSheetLayoutView="100" colorId="23" workbookViewId="0" topLeftCell="A1">
      <selection activeCell="A1" sqref="A1"/>
    </sheetView>
  </sheetViews>
  <sheetFormatPr defaultColWidth="9.140625" defaultRowHeight="12.75"/>
  <cols>
    <col min="2" max="2" width="22.140625" style="0" customWidth="1"/>
    <col min="3" max="3" width="13.140625" style="111" customWidth="1"/>
    <col min="4" max="53" width="16.28125" style="0" customWidth="1"/>
  </cols>
  <sheetData>
    <row r="1" ht="15">
      <c r="A1" s="104">
        <f>'Input Page'!C8</f>
        <v>0</v>
      </c>
    </row>
    <row r="2" spans="1:58" s="15" customFormat="1" ht="25.5" customHeight="1">
      <c r="A2" s="82" t="s">
        <v>205</v>
      </c>
      <c r="C2" s="160"/>
      <c r="D2" s="126">
        <v>1</v>
      </c>
      <c r="E2" s="127">
        <f>D2+1</f>
        <v>2</v>
      </c>
      <c r="F2" s="127">
        <f aca="true" t="shared" si="0" ref="F2:BA2">E2+1</f>
        <v>3</v>
      </c>
      <c r="G2" s="127">
        <f t="shared" si="0"/>
        <v>4</v>
      </c>
      <c r="H2" s="127">
        <f t="shared" si="0"/>
        <v>5</v>
      </c>
      <c r="I2" s="127">
        <f t="shared" si="0"/>
        <v>6</v>
      </c>
      <c r="J2" s="127">
        <f t="shared" si="0"/>
        <v>7</v>
      </c>
      <c r="K2" s="127">
        <f t="shared" si="0"/>
        <v>8</v>
      </c>
      <c r="L2" s="127">
        <f t="shared" si="0"/>
        <v>9</v>
      </c>
      <c r="M2" s="127">
        <f t="shared" si="0"/>
        <v>10</v>
      </c>
      <c r="N2" s="127">
        <f t="shared" si="0"/>
        <v>11</v>
      </c>
      <c r="O2" s="127">
        <f t="shared" si="0"/>
        <v>12</v>
      </c>
      <c r="P2" s="127">
        <f t="shared" si="0"/>
        <v>13</v>
      </c>
      <c r="Q2" s="127">
        <f t="shared" si="0"/>
        <v>14</v>
      </c>
      <c r="R2" s="127">
        <f t="shared" si="0"/>
        <v>15</v>
      </c>
      <c r="S2" s="127">
        <f t="shared" si="0"/>
        <v>16</v>
      </c>
      <c r="T2" s="127">
        <f t="shared" si="0"/>
        <v>17</v>
      </c>
      <c r="U2" s="127">
        <f t="shared" si="0"/>
        <v>18</v>
      </c>
      <c r="V2" s="127">
        <f t="shared" si="0"/>
        <v>19</v>
      </c>
      <c r="W2" s="127">
        <f t="shared" si="0"/>
        <v>20</v>
      </c>
      <c r="X2" s="127">
        <f t="shared" si="0"/>
        <v>21</v>
      </c>
      <c r="Y2" s="127">
        <f t="shared" si="0"/>
        <v>22</v>
      </c>
      <c r="Z2" s="127">
        <f t="shared" si="0"/>
        <v>23</v>
      </c>
      <c r="AA2" s="127">
        <f t="shared" si="0"/>
        <v>24</v>
      </c>
      <c r="AB2" s="127">
        <f t="shared" si="0"/>
        <v>25</v>
      </c>
      <c r="AC2" s="127">
        <f t="shared" si="0"/>
        <v>26</v>
      </c>
      <c r="AD2" s="127">
        <f t="shared" si="0"/>
        <v>27</v>
      </c>
      <c r="AE2" s="127">
        <f t="shared" si="0"/>
        <v>28</v>
      </c>
      <c r="AF2" s="127">
        <f t="shared" si="0"/>
        <v>29</v>
      </c>
      <c r="AG2" s="127">
        <f t="shared" si="0"/>
        <v>30</v>
      </c>
      <c r="AH2" s="127">
        <f t="shared" si="0"/>
        <v>31</v>
      </c>
      <c r="AI2" s="127">
        <f t="shared" si="0"/>
        <v>32</v>
      </c>
      <c r="AJ2" s="127">
        <f t="shared" si="0"/>
        <v>33</v>
      </c>
      <c r="AK2" s="127">
        <f t="shared" si="0"/>
        <v>34</v>
      </c>
      <c r="AL2" s="127">
        <f t="shared" si="0"/>
        <v>35</v>
      </c>
      <c r="AM2" s="127">
        <f t="shared" si="0"/>
        <v>36</v>
      </c>
      <c r="AN2" s="127">
        <f t="shared" si="0"/>
        <v>37</v>
      </c>
      <c r="AO2" s="127">
        <f t="shared" si="0"/>
        <v>38</v>
      </c>
      <c r="AP2" s="127">
        <f t="shared" si="0"/>
        <v>39</v>
      </c>
      <c r="AQ2" s="127">
        <f t="shared" si="0"/>
        <v>40</v>
      </c>
      <c r="AR2" s="127">
        <f t="shared" si="0"/>
        <v>41</v>
      </c>
      <c r="AS2" s="127">
        <f t="shared" si="0"/>
        <v>42</v>
      </c>
      <c r="AT2" s="127">
        <f t="shared" si="0"/>
        <v>43</v>
      </c>
      <c r="AU2" s="127">
        <f t="shared" si="0"/>
        <v>44</v>
      </c>
      <c r="AV2" s="127">
        <f t="shared" si="0"/>
        <v>45</v>
      </c>
      <c r="AW2" s="127">
        <f t="shared" si="0"/>
        <v>46</v>
      </c>
      <c r="AX2" s="127">
        <f t="shared" si="0"/>
        <v>47</v>
      </c>
      <c r="AY2" s="127">
        <f t="shared" si="0"/>
        <v>48</v>
      </c>
      <c r="AZ2" s="127">
        <f t="shared" si="0"/>
        <v>49</v>
      </c>
      <c r="BA2" s="127">
        <f t="shared" si="0"/>
        <v>50</v>
      </c>
      <c r="BB2" s="21"/>
      <c r="BC2" s="21"/>
      <c r="BD2" s="21"/>
      <c r="BE2" s="21"/>
      <c r="BF2" s="21"/>
    </row>
    <row r="3" spans="3:53" s="15" customFormat="1" ht="12">
      <c r="C3" s="2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row>
    <row r="4" spans="1:53" s="15" customFormat="1" ht="12.75">
      <c r="A4" s="109" t="s">
        <v>130</v>
      </c>
      <c r="C4" s="532" t="s">
        <v>520</v>
      </c>
      <c r="D4" s="162"/>
      <c r="E4" s="162"/>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row>
    <row r="5" spans="1:53" s="15" customFormat="1" ht="14.25" customHeight="1">
      <c r="A5" s="101" t="s">
        <v>227</v>
      </c>
      <c r="C5" s="166">
        <v>0</v>
      </c>
      <c r="D5" s="162">
        <f>'EX. C  Operating Income '!R19</f>
        <v>0</v>
      </c>
      <c r="E5" s="162">
        <f>D5*(1+$C5)</f>
        <v>0</v>
      </c>
      <c r="F5" s="162">
        <f aca="true" t="shared" si="1" ref="F5:BA5">E5*(1+$C5)</f>
        <v>0</v>
      </c>
      <c r="G5" s="162">
        <f t="shared" si="1"/>
        <v>0</v>
      </c>
      <c r="H5" s="162">
        <f t="shared" si="1"/>
        <v>0</v>
      </c>
      <c r="I5" s="162">
        <f t="shared" si="1"/>
        <v>0</v>
      </c>
      <c r="J5" s="162">
        <f t="shared" si="1"/>
        <v>0</v>
      </c>
      <c r="K5" s="162">
        <f t="shared" si="1"/>
        <v>0</v>
      </c>
      <c r="L5" s="162">
        <f t="shared" si="1"/>
        <v>0</v>
      </c>
      <c r="M5" s="162">
        <f t="shared" si="1"/>
        <v>0</v>
      </c>
      <c r="N5" s="162">
        <f t="shared" si="1"/>
        <v>0</v>
      </c>
      <c r="O5" s="162">
        <f t="shared" si="1"/>
        <v>0</v>
      </c>
      <c r="P5" s="162">
        <f t="shared" si="1"/>
        <v>0</v>
      </c>
      <c r="Q5" s="162">
        <f t="shared" si="1"/>
        <v>0</v>
      </c>
      <c r="R5" s="162">
        <f t="shared" si="1"/>
        <v>0</v>
      </c>
      <c r="S5" s="162">
        <f t="shared" si="1"/>
        <v>0</v>
      </c>
      <c r="T5" s="162">
        <f t="shared" si="1"/>
        <v>0</v>
      </c>
      <c r="U5" s="162">
        <f t="shared" si="1"/>
        <v>0</v>
      </c>
      <c r="V5" s="162">
        <f t="shared" si="1"/>
        <v>0</v>
      </c>
      <c r="W5" s="162">
        <f t="shared" si="1"/>
        <v>0</v>
      </c>
      <c r="X5" s="162">
        <f t="shared" si="1"/>
        <v>0</v>
      </c>
      <c r="Y5" s="162">
        <f t="shared" si="1"/>
        <v>0</v>
      </c>
      <c r="Z5" s="162">
        <f t="shared" si="1"/>
        <v>0</v>
      </c>
      <c r="AA5" s="162">
        <f t="shared" si="1"/>
        <v>0</v>
      </c>
      <c r="AB5" s="162">
        <f t="shared" si="1"/>
        <v>0</v>
      </c>
      <c r="AC5" s="162">
        <f t="shared" si="1"/>
        <v>0</v>
      </c>
      <c r="AD5" s="162">
        <f t="shared" si="1"/>
        <v>0</v>
      </c>
      <c r="AE5" s="162">
        <f t="shared" si="1"/>
        <v>0</v>
      </c>
      <c r="AF5" s="162">
        <f t="shared" si="1"/>
        <v>0</v>
      </c>
      <c r="AG5" s="162">
        <f t="shared" si="1"/>
        <v>0</v>
      </c>
      <c r="AH5" s="162">
        <f t="shared" si="1"/>
        <v>0</v>
      </c>
      <c r="AI5" s="162">
        <f t="shared" si="1"/>
        <v>0</v>
      </c>
      <c r="AJ5" s="162">
        <f t="shared" si="1"/>
        <v>0</v>
      </c>
      <c r="AK5" s="162">
        <f t="shared" si="1"/>
        <v>0</v>
      </c>
      <c r="AL5" s="162">
        <f t="shared" si="1"/>
        <v>0</v>
      </c>
      <c r="AM5" s="162">
        <f t="shared" si="1"/>
        <v>0</v>
      </c>
      <c r="AN5" s="162">
        <f t="shared" si="1"/>
        <v>0</v>
      </c>
      <c r="AO5" s="162">
        <f t="shared" si="1"/>
        <v>0</v>
      </c>
      <c r="AP5" s="162">
        <f t="shared" si="1"/>
        <v>0</v>
      </c>
      <c r="AQ5" s="162">
        <f t="shared" si="1"/>
        <v>0</v>
      </c>
      <c r="AR5" s="162">
        <f t="shared" si="1"/>
        <v>0</v>
      </c>
      <c r="AS5" s="162">
        <f t="shared" si="1"/>
        <v>0</v>
      </c>
      <c r="AT5" s="162">
        <f t="shared" si="1"/>
        <v>0</v>
      </c>
      <c r="AU5" s="162">
        <f t="shared" si="1"/>
        <v>0</v>
      </c>
      <c r="AV5" s="162">
        <f t="shared" si="1"/>
        <v>0</v>
      </c>
      <c r="AW5" s="162">
        <f t="shared" si="1"/>
        <v>0</v>
      </c>
      <c r="AX5" s="162">
        <f t="shared" si="1"/>
        <v>0</v>
      </c>
      <c r="AY5" s="162">
        <f t="shared" si="1"/>
        <v>0</v>
      </c>
      <c r="AZ5" s="162">
        <f t="shared" si="1"/>
        <v>0</v>
      </c>
      <c r="BA5" s="162">
        <f t="shared" si="1"/>
        <v>0</v>
      </c>
    </row>
    <row r="6" spans="1:53" s="15" customFormat="1" ht="14.25" customHeight="1">
      <c r="A6" s="165">
        <v>0</v>
      </c>
      <c r="B6" s="17" t="s">
        <v>131</v>
      </c>
      <c r="C6" s="18"/>
      <c r="D6" s="162">
        <f>-D5*$A$6</f>
        <v>0</v>
      </c>
      <c r="E6" s="162">
        <f>-E5*$A$6</f>
        <v>0</v>
      </c>
      <c r="F6" s="162">
        <f aca="true" t="shared" si="2" ref="F6:BA6">-F5*$A$6</f>
        <v>0</v>
      </c>
      <c r="G6" s="162">
        <f t="shared" si="2"/>
        <v>0</v>
      </c>
      <c r="H6" s="162">
        <f t="shared" si="2"/>
        <v>0</v>
      </c>
      <c r="I6" s="162">
        <f t="shared" si="2"/>
        <v>0</v>
      </c>
      <c r="J6" s="162">
        <f t="shared" si="2"/>
        <v>0</v>
      </c>
      <c r="K6" s="162">
        <f t="shared" si="2"/>
        <v>0</v>
      </c>
      <c r="L6" s="162">
        <f t="shared" si="2"/>
        <v>0</v>
      </c>
      <c r="M6" s="162">
        <f t="shared" si="2"/>
        <v>0</v>
      </c>
      <c r="N6" s="162">
        <f t="shared" si="2"/>
        <v>0</v>
      </c>
      <c r="O6" s="162">
        <f t="shared" si="2"/>
        <v>0</v>
      </c>
      <c r="P6" s="162">
        <f t="shared" si="2"/>
        <v>0</v>
      </c>
      <c r="Q6" s="162">
        <f t="shared" si="2"/>
        <v>0</v>
      </c>
      <c r="R6" s="162">
        <f t="shared" si="2"/>
        <v>0</v>
      </c>
      <c r="S6" s="162">
        <f t="shared" si="2"/>
        <v>0</v>
      </c>
      <c r="T6" s="162">
        <f t="shared" si="2"/>
        <v>0</v>
      </c>
      <c r="U6" s="162">
        <f t="shared" si="2"/>
        <v>0</v>
      </c>
      <c r="V6" s="162">
        <f t="shared" si="2"/>
        <v>0</v>
      </c>
      <c r="W6" s="162">
        <f t="shared" si="2"/>
        <v>0</v>
      </c>
      <c r="X6" s="162">
        <f t="shared" si="2"/>
        <v>0</v>
      </c>
      <c r="Y6" s="162">
        <f t="shared" si="2"/>
        <v>0</v>
      </c>
      <c r="Z6" s="162">
        <f t="shared" si="2"/>
        <v>0</v>
      </c>
      <c r="AA6" s="162">
        <f t="shared" si="2"/>
        <v>0</v>
      </c>
      <c r="AB6" s="162">
        <f t="shared" si="2"/>
        <v>0</v>
      </c>
      <c r="AC6" s="162">
        <f t="shared" si="2"/>
        <v>0</v>
      </c>
      <c r="AD6" s="162">
        <f t="shared" si="2"/>
        <v>0</v>
      </c>
      <c r="AE6" s="162">
        <f t="shared" si="2"/>
        <v>0</v>
      </c>
      <c r="AF6" s="162">
        <f t="shared" si="2"/>
        <v>0</v>
      </c>
      <c r="AG6" s="162">
        <f t="shared" si="2"/>
        <v>0</v>
      </c>
      <c r="AH6" s="162">
        <f t="shared" si="2"/>
        <v>0</v>
      </c>
      <c r="AI6" s="162">
        <f t="shared" si="2"/>
        <v>0</v>
      </c>
      <c r="AJ6" s="162">
        <f t="shared" si="2"/>
        <v>0</v>
      </c>
      <c r="AK6" s="162">
        <f t="shared" si="2"/>
        <v>0</v>
      </c>
      <c r="AL6" s="162">
        <f t="shared" si="2"/>
        <v>0</v>
      </c>
      <c r="AM6" s="162">
        <f t="shared" si="2"/>
        <v>0</v>
      </c>
      <c r="AN6" s="162">
        <f t="shared" si="2"/>
        <v>0</v>
      </c>
      <c r="AO6" s="162">
        <f t="shared" si="2"/>
        <v>0</v>
      </c>
      <c r="AP6" s="162">
        <f t="shared" si="2"/>
        <v>0</v>
      </c>
      <c r="AQ6" s="162">
        <f t="shared" si="2"/>
        <v>0</v>
      </c>
      <c r="AR6" s="162">
        <f t="shared" si="2"/>
        <v>0</v>
      </c>
      <c r="AS6" s="162">
        <f t="shared" si="2"/>
        <v>0</v>
      </c>
      <c r="AT6" s="162">
        <f t="shared" si="2"/>
        <v>0</v>
      </c>
      <c r="AU6" s="162">
        <f t="shared" si="2"/>
        <v>0</v>
      </c>
      <c r="AV6" s="162">
        <f t="shared" si="2"/>
        <v>0</v>
      </c>
      <c r="AW6" s="162">
        <f t="shared" si="2"/>
        <v>0</v>
      </c>
      <c r="AX6" s="162">
        <f t="shared" si="2"/>
        <v>0</v>
      </c>
      <c r="AY6" s="162">
        <f t="shared" si="2"/>
        <v>0</v>
      </c>
      <c r="AZ6" s="162">
        <f t="shared" si="2"/>
        <v>0</v>
      </c>
      <c r="BA6" s="162">
        <f t="shared" si="2"/>
        <v>0</v>
      </c>
    </row>
    <row r="7" spans="1:53" s="15" customFormat="1" ht="14.25" customHeight="1">
      <c r="A7" s="101" t="s">
        <v>270</v>
      </c>
      <c r="C7" s="166">
        <v>0</v>
      </c>
      <c r="D7" s="162">
        <f>'EX. C  Operating Income '!R49</f>
        <v>0</v>
      </c>
      <c r="E7" s="162">
        <f>D7*(1+$C7)</f>
        <v>0</v>
      </c>
      <c r="F7" s="162">
        <f aca="true" t="shared" si="3" ref="F7:BA7">E7*(1+$C7)</f>
        <v>0</v>
      </c>
      <c r="G7" s="162">
        <f t="shared" si="3"/>
        <v>0</v>
      </c>
      <c r="H7" s="162">
        <f t="shared" si="3"/>
        <v>0</v>
      </c>
      <c r="I7" s="162">
        <f t="shared" si="3"/>
        <v>0</v>
      </c>
      <c r="J7" s="162">
        <f t="shared" si="3"/>
        <v>0</v>
      </c>
      <c r="K7" s="162">
        <f t="shared" si="3"/>
        <v>0</v>
      </c>
      <c r="L7" s="162">
        <f t="shared" si="3"/>
        <v>0</v>
      </c>
      <c r="M7" s="162">
        <f t="shared" si="3"/>
        <v>0</v>
      </c>
      <c r="N7" s="162">
        <f t="shared" si="3"/>
        <v>0</v>
      </c>
      <c r="O7" s="162">
        <f t="shared" si="3"/>
        <v>0</v>
      </c>
      <c r="P7" s="162">
        <f t="shared" si="3"/>
        <v>0</v>
      </c>
      <c r="Q7" s="162">
        <f t="shared" si="3"/>
        <v>0</v>
      </c>
      <c r="R7" s="162">
        <f t="shared" si="3"/>
        <v>0</v>
      </c>
      <c r="S7" s="162">
        <f t="shared" si="3"/>
        <v>0</v>
      </c>
      <c r="T7" s="162">
        <f t="shared" si="3"/>
        <v>0</v>
      </c>
      <c r="U7" s="162">
        <f t="shared" si="3"/>
        <v>0</v>
      </c>
      <c r="V7" s="162">
        <f t="shared" si="3"/>
        <v>0</v>
      </c>
      <c r="W7" s="162">
        <f t="shared" si="3"/>
        <v>0</v>
      </c>
      <c r="X7" s="162">
        <f t="shared" si="3"/>
        <v>0</v>
      </c>
      <c r="Y7" s="162">
        <f t="shared" si="3"/>
        <v>0</v>
      </c>
      <c r="Z7" s="162">
        <f t="shared" si="3"/>
        <v>0</v>
      </c>
      <c r="AA7" s="162">
        <f t="shared" si="3"/>
        <v>0</v>
      </c>
      <c r="AB7" s="162">
        <f t="shared" si="3"/>
        <v>0</v>
      </c>
      <c r="AC7" s="162">
        <f t="shared" si="3"/>
        <v>0</v>
      </c>
      <c r="AD7" s="162">
        <f t="shared" si="3"/>
        <v>0</v>
      </c>
      <c r="AE7" s="162">
        <f t="shared" si="3"/>
        <v>0</v>
      </c>
      <c r="AF7" s="162">
        <f t="shared" si="3"/>
        <v>0</v>
      </c>
      <c r="AG7" s="162">
        <f t="shared" si="3"/>
        <v>0</v>
      </c>
      <c r="AH7" s="162">
        <f t="shared" si="3"/>
        <v>0</v>
      </c>
      <c r="AI7" s="162">
        <f t="shared" si="3"/>
        <v>0</v>
      </c>
      <c r="AJ7" s="162">
        <f t="shared" si="3"/>
        <v>0</v>
      </c>
      <c r="AK7" s="162">
        <f t="shared" si="3"/>
        <v>0</v>
      </c>
      <c r="AL7" s="162">
        <f t="shared" si="3"/>
        <v>0</v>
      </c>
      <c r="AM7" s="162">
        <f t="shared" si="3"/>
        <v>0</v>
      </c>
      <c r="AN7" s="162">
        <f t="shared" si="3"/>
        <v>0</v>
      </c>
      <c r="AO7" s="162">
        <f t="shared" si="3"/>
        <v>0</v>
      </c>
      <c r="AP7" s="162">
        <f t="shared" si="3"/>
        <v>0</v>
      </c>
      <c r="AQ7" s="162">
        <f t="shared" si="3"/>
        <v>0</v>
      </c>
      <c r="AR7" s="162">
        <f t="shared" si="3"/>
        <v>0</v>
      </c>
      <c r="AS7" s="162">
        <f t="shared" si="3"/>
        <v>0</v>
      </c>
      <c r="AT7" s="162">
        <f t="shared" si="3"/>
        <v>0</v>
      </c>
      <c r="AU7" s="162">
        <f t="shared" si="3"/>
        <v>0</v>
      </c>
      <c r="AV7" s="162">
        <f t="shared" si="3"/>
        <v>0</v>
      </c>
      <c r="AW7" s="162">
        <f t="shared" si="3"/>
        <v>0</v>
      </c>
      <c r="AX7" s="162">
        <f t="shared" si="3"/>
        <v>0</v>
      </c>
      <c r="AY7" s="162">
        <f t="shared" si="3"/>
        <v>0</v>
      </c>
      <c r="AZ7" s="162">
        <f t="shared" si="3"/>
        <v>0</v>
      </c>
      <c r="BA7" s="162">
        <f t="shared" si="3"/>
        <v>0</v>
      </c>
    </row>
    <row r="8" spans="1:53" s="15" customFormat="1" ht="14.25" customHeight="1">
      <c r="A8" s="165">
        <v>0</v>
      </c>
      <c r="B8" s="17" t="s">
        <v>131</v>
      </c>
      <c r="C8" s="18"/>
      <c r="D8" s="162">
        <f>-D7*$A$8</f>
        <v>0</v>
      </c>
      <c r="E8" s="162">
        <f>-E7*$A$8</f>
        <v>0</v>
      </c>
      <c r="F8" s="162">
        <f aca="true" t="shared" si="4" ref="F8:BA8">-F7*$A$8</f>
        <v>0</v>
      </c>
      <c r="G8" s="162">
        <f t="shared" si="4"/>
        <v>0</v>
      </c>
      <c r="H8" s="162">
        <f t="shared" si="4"/>
        <v>0</v>
      </c>
      <c r="I8" s="162">
        <f t="shared" si="4"/>
        <v>0</v>
      </c>
      <c r="J8" s="162">
        <f t="shared" si="4"/>
        <v>0</v>
      </c>
      <c r="K8" s="162">
        <f t="shared" si="4"/>
        <v>0</v>
      </c>
      <c r="L8" s="162">
        <f t="shared" si="4"/>
        <v>0</v>
      </c>
      <c r="M8" s="162">
        <f t="shared" si="4"/>
        <v>0</v>
      </c>
      <c r="N8" s="162">
        <f t="shared" si="4"/>
        <v>0</v>
      </c>
      <c r="O8" s="162">
        <f t="shared" si="4"/>
        <v>0</v>
      </c>
      <c r="P8" s="162">
        <f t="shared" si="4"/>
        <v>0</v>
      </c>
      <c r="Q8" s="162">
        <f t="shared" si="4"/>
        <v>0</v>
      </c>
      <c r="R8" s="162">
        <f t="shared" si="4"/>
        <v>0</v>
      </c>
      <c r="S8" s="162">
        <f t="shared" si="4"/>
        <v>0</v>
      </c>
      <c r="T8" s="162">
        <f t="shared" si="4"/>
        <v>0</v>
      </c>
      <c r="U8" s="162">
        <f t="shared" si="4"/>
        <v>0</v>
      </c>
      <c r="V8" s="162">
        <f t="shared" si="4"/>
        <v>0</v>
      </c>
      <c r="W8" s="162">
        <f t="shared" si="4"/>
        <v>0</v>
      </c>
      <c r="X8" s="162">
        <f t="shared" si="4"/>
        <v>0</v>
      </c>
      <c r="Y8" s="162">
        <f t="shared" si="4"/>
        <v>0</v>
      </c>
      <c r="Z8" s="162">
        <f t="shared" si="4"/>
        <v>0</v>
      </c>
      <c r="AA8" s="162">
        <f t="shared" si="4"/>
        <v>0</v>
      </c>
      <c r="AB8" s="162">
        <f t="shared" si="4"/>
        <v>0</v>
      </c>
      <c r="AC8" s="162">
        <f t="shared" si="4"/>
        <v>0</v>
      </c>
      <c r="AD8" s="162">
        <f t="shared" si="4"/>
        <v>0</v>
      </c>
      <c r="AE8" s="162">
        <f t="shared" si="4"/>
        <v>0</v>
      </c>
      <c r="AF8" s="162">
        <f t="shared" si="4"/>
        <v>0</v>
      </c>
      <c r="AG8" s="162">
        <f t="shared" si="4"/>
        <v>0</v>
      </c>
      <c r="AH8" s="162">
        <f t="shared" si="4"/>
        <v>0</v>
      </c>
      <c r="AI8" s="162">
        <f t="shared" si="4"/>
        <v>0</v>
      </c>
      <c r="AJ8" s="162">
        <f t="shared" si="4"/>
        <v>0</v>
      </c>
      <c r="AK8" s="162">
        <f t="shared" si="4"/>
        <v>0</v>
      </c>
      <c r="AL8" s="162">
        <f t="shared" si="4"/>
        <v>0</v>
      </c>
      <c r="AM8" s="162">
        <f t="shared" si="4"/>
        <v>0</v>
      </c>
      <c r="AN8" s="162">
        <f t="shared" si="4"/>
        <v>0</v>
      </c>
      <c r="AO8" s="162">
        <f t="shared" si="4"/>
        <v>0</v>
      </c>
      <c r="AP8" s="162">
        <f t="shared" si="4"/>
        <v>0</v>
      </c>
      <c r="AQ8" s="162">
        <f t="shared" si="4"/>
        <v>0</v>
      </c>
      <c r="AR8" s="162">
        <f t="shared" si="4"/>
        <v>0</v>
      </c>
      <c r="AS8" s="162">
        <f t="shared" si="4"/>
        <v>0</v>
      </c>
      <c r="AT8" s="162">
        <f t="shared" si="4"/>
        <v>0</v>
      </c>
      <c r="AU8" s="162">
        <f t="shared" si="4"/>
        <v>0</v>
      </c>
      <c r="AV8" s="162">
        <f t="shared" si="4"/>
        <v>0</v>
      </c>
      <c r="AW8" s="162">
        <f t="shared" si="4"/>
        <v>0</v>
      </c>
      <c r="AX8" s="162">
        <f t="shared" si="4"/>
        <v>0</v>
      </c>
      <c r="AY8" s="162">
        <f t="shared" si="4"/>
        <v>0</v>
      </c>
      <c r="AZ8" s="162">
        <f t="shared" si="4"/>
        <v>0</v>
      </c>
      <c r="BA8" s="162">
        <f t="shared" si="4"/>
        <v>0</v>
      </c>
    </row>
    <row r="9" spans="1:53" s="15" customFormat="1" ht="14.25" customHeight="1">
      <c r="A9" s="125" t="s">
        <v>71</v>
      </c>
      <c r="B9" s="17"/>
      <c r="C9" s="166">
        <v>0</v>
      </c>
      <c r="D9" s="162">
        <f>'EX. C  Operating Income '!R77</f>
        <v>0</v>
      </c>
      <c r="E9" s="162">
        <f>D9*(1+$C9)</f>
        <v>0</v>
      </c>
      <c r="F9" s="162">
        <f aca="true" t="shared" si="5" ref="F9:BA9">E9*(1+$C9)</f>
        <v>0</v>
      </c>
      <c r="G9" s="162">
        <f t="shared" si="5"/>
        <v>0</v>
      </c>
      <c r="H9" s="162">
        <f t="shared" si="5"/>
        <v>0</v>
      </c>
      <c r="I9" s="162">
        <f t="shared" si="5"/>
        <v>0</v>
      </c>
      <c r="J9" s="162">
        <f t="shared" si="5"/>
        <v>0</v>
      </c>
      <c r="K9" s="162">
        <f t="shared" si="5"/>
        <v>0</v>
      </c>
      <c r="L9" s="162">
        <f t="shared" si="5"/>
        <v>0</v>
      </c>
      <c r="M9" s="162">
        <f t="shared" si="5"/>
        <v>0</v>
      </c>
      <c r="N9" s="162">
        <f t="shared" si="5"/>
        <v>0</v>
      </c>
      <c r="O9" s="162">
        <f t="shared" si="5"/>
        <v>0</v>
      </c>
      <c r="P9" s="162">
        <f t="shared" si="5"/>
        <v>0</v>
      </c>
      <c r="Q9" s="162">
        <f t="shared" si="5"/>
        <v>0</v>
      </c>
      <c r="R9" s="162">
        <f t="shared" si="5"/>
        <v>0</v>
      </c>
      <c r="S9" s="162">
        <f t="shared" si="5"/>
        <v>0</v>
      </c>
      <c r="T9" s="162">
        <f t="shared" si="5"/>
        <v>0</v>
      </c>
      <c r="U9" s="162">
        <f t="shared" si="5"/>
        <v>0</v>
      </c>
      <c r="V9" s="162">
        <f t="shared" si="5"/>
        <v>0</v>
      </c>
      <c r="W9" s="162">
        <f t="shared" si="5"/>
        <v>0</v>
      </c>
      <c r="X9" s="162">
        <f t="shared" si="5"/>
        <v>0</v>
      </c>
      <c r="Y9" s="162">
        <f t="shared" si="5"/>
        <v>0</v>
      </c>
      <c r="Z9" s="162">
        <f t="shared" si="5"/>
        <v>0</v>
      </c>
      <c r="AA9" s="162">
        <f t="shared" si="5"/>
        <v>0</v>
      </c>
      <c r="AB9" s="162">
        <f t="shared" si="5"/>
        <v>0</v>
      </c>
      <c r="AC9" s="162">
        <f t="shared" si="5"/>
        <v>0</v>
      </c>
      <c r="AD9" s="162">
        <f t="shared" si="5"/>
        <v>0</v>
      </c>
      <c r="AE9" s="162">
        <f t="shared" si="5"/>
        <v>0</v>
      </c>
      <c r="AF9" s="162">
        <f t="shared" si="5"/>
        <v>0</v>
      </c>
      <c r="AG9" s="162">
        <f t="shared" si="5"/>
        <v>0</v>
      </c>
      <c r="AH9" s="162">
        <f t="shared" si="5"/>
        <v>0</v>
      </c>
      <c r="AI9" s="162">
        <f t="shared" si="5"/>
        <v>0</v>
      </c>
      <c r="AJ9" s="162">
        <f t="shared" si="5"/>
        <v>0</v>
      </c>
      <c r="AK9" s="162">
        <f t="shared" si="5"/>
        <v>0</v>
      </c>
      <c r="AL9" s="162">
        <f t="shared" si="5"/>
        <v>0</v>
      </c>
      <c r="AM9" s="162">
        <f t="shared" si="5"/>
        <v>0</v>
      </c>
      <c r="AN9" s="162">
        <f t="shared" si="5"/>
        <v>0</v>
      </c>
      <c r="AO9" s="162">
        <f t="shared" si="5"/>
        <v>0</v>
      </c>
      <c r="AP9" s="162">
        <f t="shared" si="5"/>
        <v>0</v>
      </c>
      <c r="AQ9" s="162">
        <f t="shared" si="5"/>
        <v>0</v>
      </c>
      <c r="AR9" s="162">
        <f t="shared" si="5"/>
        <v>0</v>
      </c>
      <c r="AS9" s="162">
        <f t="shared" si="5"/>
        <v>0</v>
      </c>
      <c r="AT9" s="162">
        <f t="shared" si="5"/>
        <v>0</v>
      </c>
      <c r="AU9" s="162">
        <f t="shared" si="5"/>
        <v>0</v>
      </c>
      <c r="AV9" s="162">
        <f t="shared" si="5"/>
        <v>0</v>
      </c>
      <c r="AW9" s="162">
        <f t="shared" si="5"/>
        <v>0</v>
      </c>
      <c r="AX9" s="162">
        <f t="shared" si="5"/>
        <v>0</v>
      </c>
      <c r="AY9" s="162">
        <f t="shared" si="5"/>
        <v>0</v>
      </c>
      <c r="AZ9" s="162">
        <f t="shared" si="5"/>
        <v>0</v>
      </c>
      <c r="BA9" s="162">
        <f t="shared" si="5"/>
        <v>0</v>
      </c>
    </row>
    <row r="10" spans="1:53" s="15" customFormat="1" ht="14.25" customHeight="1">
      <c r="A10" s="165">
        <v>0</v>
      </c>
      <c r="B10" s="17" t="s">
        <v>131</v>
      </c>
      <c r="C10" s="21"/>
      <c r="D10" s="443">
        <f>-D9*$A$8</f>
        <v>0</v>
      </c>
      <c r="E10" s="443">
        <f>-E9*$A$8</f>
        <v>0</v>
      </c>
      <c r="F10" s="443">
        <f aca="true" t="shared" si="6" ref="F10:BA10">-F9*$A$8</f>
        <v>0</v>
      </c>
      <c r="G10" s="443">
        <f t="shared" si="6"/>
        <v>0</v>
      </c>
      <c r="H10" s="443">
        <f t="shared" si="6"/>
        <v>0</v>
      </c>
      <c r="I10" s="443">
        <f t="shared" si="6"/>
        <v>0</v>
      </c>
      <c r="J10" s="443">
        <f t="shared" si="6"/>
        <v>0</v>
      </c>
      <c r="K10" s="443">
        <f t="shared" si="6"/>
        <v>0</v>
      </c>
      <c r="L10" s="443">
        <f t="shared" si="6"/>
        <v>0</v>
      </c>
      <c r="M10" s="443">
        <f t="shared" si="6"/>
        <v>0</v>
      </c>
      <c r="N10" s="443">
        <f t="shared" si="6"/>
        <v>0</v>
      </c>
      <c r="O10" s="443">
        <f t="shared" si="6"/>
        <v>0</v>
      </c>
      <c r="P10" s="443">
        <f t="shared" si="6"/>
        <v>0</v>
      </c>
      <c r="Q10" s="443">
        <f t="shared" si="6"/>
        <v>0</v>
      </c>
      <c r="R10" s="443">
        <f t="shared" si="6"/>
        <v>0</v>
      </c>
      <c r="S10" s="443">
        <f t="shared" si="6"/>
        <v>0</v>
      </c>
      <c r="T10" s="443">
        <f t="shared" si="6"/>
        <v>0</v>
      </c>
      <c r="U10" s="443">
        <f t="shared" si="6"/>
        <v>0</v>
      </c>
      <c r="V10" s="443">
        <f t="shared" si="6"/>
        <v>0</v>
      </c>
      <c r="W10" s="443">
        <f t="shared" si="6"/>
        <v>0</v>
      </c>
      <c r="X10" s="443">
        <f t="shared" si="6"/>
        <v>0</v>
      </c>
      <c r="Y10" s="443">
        <f t="shared" si="6"/>
        <v>0</v>
      </c>
      <c r="Z10" s="443">
        <f t="shared" si="6"/>
        <v>0</v>
      </c>
      <c r="AA10" s="443">
        <f t="shared" si="6"/>
        <v>0</v>
      </c>
      <c r="AB10" s="443">
        <f t="shared" si="6"/>
        <v>0</v>
      </c>
      <c r="AC10" s="443">
        <f t="shared" si="6"/>
        <v>0</v>
      </c>
      <c r="AD10" s="443">
        <f t="shared" si="6"/>
        <v>0</v>
      </c>
      <c r="AE10" s="443">
        <f t="shared" si="6"/>
        <v>0</v>
      </c>
      <c r="AF10" s="443">
        <f t="shared" si="6"/>
        <v>0</v>
      </c>
      <c r="AG10" s="443">
        <f t="shared" si="6"/>
        <v>0</v>
      </c>
      <c r="AH10" s="443">
        <f t="shared" si="6"/>
        <v>0</v>
      </c>
      <c r="AI10" s="443">
        <f t="shared" si="6"/>
        <v>0</v>
      </c>
      <c r="AJ10" s="443">
        <f t="shared" si="6"/>
        <v>0</v>
      </c>
      <c r="AK10" s="443">
        <f t="shared" si="6"/>
        <v>0</v>
      </c>
      <c r="AL10" s="443">
        <f t="shared" si="6"/>
        <v>0</v>
      </c>
      <c r="AM10" s="443">
        <f t="shared" si="6"/>
        <v>0</v>
      </c>
      <c r="AN10" s="443">
        <f t="shared" si="6"/>
        <v>0</v>
      </c>
      <c r="AO10" s="443">
        <f t="shared" si="6"/>
        <v>0</v>
      </c>
      <c r="AP10" s="443">
        <f t="shared" si="6"/>
        <v>0</v>
      </c>
      <c r="AQ10" s="443">
        <f t="shared" si="6"/>
        <v>0</v>
      </c>
      <c r="AR10" s="443">
        <f t="shared" si="6"/>
        <v>0</v>
      </c>
      <c r="AS10" s="443">
        <f t="shared" si="6"/>
        <v>0</v>
      </c>
      <c r="AT10" s="443">
        <f t="shared" si="6"/>
        <v>0</v>
      </c>
      <c r="AU10" s="443">
        <f t="shared" si="6"/>
        <v>0</v>
      </c>
      <c r="AV10" s="443">
        <f t="shared" si="6"/>
        <v>0</v>
      </c>
      <c r="AW10" s="443">
        <f t="shared" si="6"/>
        <v>0</v>
      </c>
      <c r="AX10" s="443">
        <f t="shared" si="6"/>
        <v>0</v>
      </c>
      <c r="AY10" s="443">
        <f t="shared" si="6"/>
        <v>0</v>
      </c>
      <c r="AZ10" s="443">
        <f t="shared" si="6"/>
        <v>0</v>
      </c>
      <c r="BA10" s="443">
        <f t="shared" si="6"/>
        <v>0</v>
      </c>
    </row>
    <row r="11" spans="1:53" s="15" customFormat="1" ht="14.25" customHeight="1">
      <c r="A11" s="101" t="s">
        <v>327</v>
      </c>
      <c r="C11" s="21"/>
      <c r="D11" s="162">
        <f>SUM(D5:D10)</f>
        <v>0</v>
      </c>
      <c r="E11" s="162">
        <f>SUM(E5:E10)</f>
        <v>0</v>
      </c>
      <c r="F11" s="162">
        <f aca="true" t="shared" si="7" ref="F11:BA11">SUM(F5:F10)</f>
        <v>0</v>
      </c>
      <c r="G11" s="162">
        <f t="shared" si="7"/>
        <v>0</v>
      </c>
      <c r="H11" s="162">
        <f t="shared" si="7"/>
        <v>0</v>
      </c>
      <c r="I11" s="162">
        <f t="shared" si="7"/>
        <v>0</v>
      </c>
      <c r="J11" s="162">
        <f t="shared" si="7"/>
        <v>0</v>
      </c>
      <c r="K11" s="162">
        <f t="shared" si="7"/>
        <v>0</v>
      </c>
      <c r="L11" s="162">
        <f t="shared" si="7"/>
        <v>0</v>
      </c>
      <c r="M11" s="162">
        <f t="shared" si="7"/>
        <v>0</v>
      </c>
      <c r="N11" s="162">
        <f t="shared" si="7"/>
        <v>0</v>
      </c>
      <c r="O11" s="162">
        <f t="shared" si="7"/>
        <v>0</v>
      </c>
      <c r="P11" s="162">
        <f t="shared" si="7"/>
        <v>0</v>
      </c>
      <c r="Q11" s="162">
        <f t="shared" si="7"/>
        <v>0</v>
      </c>
      <c r="R11" s="162">
        <f t="shared" si="7"/>
        <v>0</v>
      </c>
      <c r="S11" s="162">
        <f t="shared" si="7"/>
        <v>0</v>
      </c>
      <c r="T11" s="162">
        <f t="shared" si="7"/>
        <v>0</v>
      </c>
      <c r="U11" s="162">
        <f t="shared" si="7"/>
        <v>0</v>
      </c>
      <c r="V11" s="162">
        <f t="shared" si="7"/>
        <v>0</v>
      </c>
      <c r="W11" s="162">
        <f t="shared" si="7"/>
        <v>0</v>
      </c>
      <c r="X11" s="162">
        <f t="shared" si="7"/>
        <v>0</v>
      </c>
      <c r="Y11" s="162">
        <f t="shared" si="7"/>
        <v>0</v>
      </c>
      <c r="Z11" s="162">
        <f t="shared" si="7"/>
        <v>0</v>
      </c>
      <c r="AA11" s="162">
        <f t="shared" si="7"/>
        <v>0</v>
      </c>
      <c r="AB11" s="162">
        <f t="shared" si="7"/>
        <v>0</v>
      </c>
      <c r="AC11" s="162">
        <f t="shared" si="7"/>
        <v>0</v>
      </c>
      <c r="AD11" s="162">
        <f t="shared" si="7"/>
        <v>0</v>
      </c>
      <c r="AE11" s="162">
        <f t="shared" si="7"/>
        <v>0</v>
      </c>
      <c r="AF11" s="162">
        <f t="shared" si="7"/>
        <v>0</v>
      </c>
      <c r="AG11" s="162">
        <f t="shared" si="7"/>
        <v>0</v>
      </c>
      <c r="AH11" s="162">
        <f t="shared" si="7"/>
        <v>0</v>
      </c>
      <c r="AI11" s="162">
        <f t="shared" si="7"/>
        <v>0</v>
      </c>
      <c r="AJ11" s="162">
        <f t="shared" si="7"/>
        <v>0</v>
      </c>
      <c r="AK11" s="162">
        <f t="shared" si="7"/>
        <v>0</v>
      </c>
      <c r="AL11" s="162">
        <f t="shared" si="7"/>
        <v>0</v>
      </c>
      <c r="AM11" s="162">
        <f t="shared" si="7"/>
        <v>0</v>
      </c>
      <c r="AN11" s="162">
        <f t="shared" si="7"/>
        <v>0</v>
      </c>
      <c r="AO11" s="162">
        <f t="shared" si="7"/>
        <v>0</v>
      </c>
      <c r="AP11" s="162">
        <f t="shared" si="7"/>
        <v>0</v>
      </c>
      <c r="AQ11" s="162">
        <f t="shared" si="7"/>
        <v>0</v>
      </c>
      <c r="AR11" s="162">
        <f t="shared" si="7"/>
        <v>0</v>
      </c>
      <c r="AS11" s="162">
        <f t="shared" si="7"/>
        <v>0</v>
      </c>
      <c r="AT11" s="162">
        <f t="shared" si="7"/>
        <v>0</v>
      </c>
      <c r="AU11" s="162">
        <f t="shared" si="7"/>
        <v>0</v>
      </c>
      <c r="AV11" s="162">
        <f t="shared" si="7"/>
        <v>0</v>
      </c>
      <c r="AW11" s="162">
        <f t="shared" si="7"/>
        <v>0</v>
      </c>
      <c r="AX11" s="162">
        <f t="shared" si="7"/>
        <v>0</v>
      </c>
      <c r="AY11" s="162">
        <f t="shared" si="7"/>
        <v>0</v>
      </c>
      <c r="AZ11" s="162">
        <f t="shared" si="7"/>
        <v>0</v>
      </c>
      <c r="BA11" s="162">
        <f t="shared" si="7"/>
        <v>0</v>
      </c>
    </row>
    <row r="12" spans="3:53" s="15" customFormat="1" ht="12">
      <c r="C12" s="21"/>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row>
    <row r="13" spans="1:53" s="15" customFormat="1" ht="12">
      <c r="A13" s="17" t="s">
        <v>132</v>
      </c>
      <c r="C13" s="532" t="s">
        <v>520</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row>
    <row r="14" spans="1:53" s="15" customFormat="1" ht="14.25" customHeight="1">
      <c r="A14" s="17"/>
      <c r="B14" s="506">
        <f>'EX. C  Operating Income '!A112</f>
        <v>0</v>
      </c>
      <c r="C14" s="166">
        <v>0</v>
      </c>
      <c r="D14" s="507">
        <f>'EX. C  Operating Income '!L112</f>
        <v>0</v>
      </c>
      <c r="E14" s="507">
        <f>D14*(1+$C14)</f>
        <v>0</v>
      </c>
      <c r="F14" s="507">
        <f aca="true" t="shared" si="8" ref="F14:BA17">E14*(1+$C14)</f>
        <v>0</v>
      </c>
      <c r="G14" s="507">
        <f t="shared" si="8"/>
        <v>0</v>
      </c>
      <c r="H14" s="507">
        <f t="shared" si="8"/>
        <v>0</v>
      </c>
      <c r="I14" s="507">
        <f t="shared" si="8"/>
        <v>0</v>
      </c>
      <c r="J14" s="507">
        <f t="shared" si="8"/>
        <v>0</v>
      </c>
      <c r="K14" s="507">
        <f t="shared" si="8"/>
        <v>0</v>
      </c>
      <c r="L14" s="507">
        <f t="shared" si="8"/>
        <v>0</v>
      </c>
      <c r="M14" s="507">
        <f t="shared" si="8"/>
        <v>0</v>
      </c>
      <c r="N14" s="507">
        <f t="shared" si="8"/>
        <v>0</v>
      </c>
      <c r="O14" s="507">
        <f t="shared" si="8"/>
        <v>0</v>
      </c>
      <c r="P14" s="507">
        <f t="shared" si="8"/>
        <v>0</v>
      </c>
      <c r="Q14" s="507">
        <f t="shared" si="8"/>
        <v>0</v>
      </c>
      <c r="R14" s="507">
        <f t="shared" si="8"/>
        <v>0</v>
      </c>
      <c r="S14" s="507">
        <f t="shared" si="8"/>
        <v>0</v>
      </c>
      <c r="T14" s="507">
        <f t="shared" si="8"/>
        <v>0</v>
      </c>
      <c r="U14" s="507">
        <f t="shared" si="8"/>
        <v>0</v>
      </c>
      <c r="V14" s="507">
        <f t="shared" si="8"/>
        <v>0</v>
      </c>
      <c r="W14" s="507">
        <f t="shared" si="8"/>
        <v>0</v>
      </c>
      <c r="X14" s="507">
        <f t="shared" si="8"/>
        <v>0</v>
      </c>
      <c r="Y14" s="507">
        <f t="shared" si="8"/>
        <v>0</v>
      </c>
      <c r="Z14" s="507">
        <f t="shared" si="8"/>
        <v>0</v>
      </c>
      <c r="AA14" s="507">
        <f t="shared" si="8"/>
        <v>0</v>
      </c>
      <c r="AB14" s="507">
        <f t="shared" si="8"/>
        <v>0</v>
      </c>
      <c r="AC14" s="507">
        <f t="shared" si="8"/>
        <v>0</v>
      </c>
      <c r="AD14" s="507">
        <f t="shared" si="8"/>
        <v>0</v>
      </c>
      <c r="AE14" s="507">
        <f t="shared" si="8"/>
        <v>0</v>
      </c>
      <c r="AF14" s="507">
        <f t="shared" si="8"/>
        <v>0</v>
      </c>
      <c r="AG14" s="507">
        <f t="shared" si="8"/>
        <v>0</v>
      </c>
      <c r="AH14" s="507">
        <f t="shared" si="8"/>
        <v>0</v>
      </c>
      <c r="AI14" s="507">
        <f t="shared" si="8"/>
        <v>0</v>
      </c>
      <c r="AJ14" s="507">
        <f t="shared" si="8"/>
        <v>0</v>
      </c>
      <c r="AK14" s="507">
        <f t="shared" si="8"/>
        <v>0</v>
      </c>
      <c r="AL14" s="507">
        <f t="shared" si="8"/>
        <v>0</v>
      </c>
      <c r="AM14" s="507">
        <f t="shared" si="8"/>
        <v>0</v>
      </c>
      <c r="AN14" s="507">
        <f t="shared" si="8"/>
        <v>0</v>
      </c>
      <c r="AO14" s="507">
        <f t="shared" si="8"/>
        <v>0</v>
      </c>
      <c r="AP14" s="507">
        <f t="shared" si="8"/>
        <v>0</v>
      </c>
      <c r="AQ14" s="507">
        <f t="shared" si="8"/>
        <v>0</v>
      </c>
      <c r="AR14" s="507">
        <f t="shared" si="8"/>
        <v>0</v>
      </c>
      <c r="AS14" s="507">
        <f t="shared" si="8"/>
        <v>0</v>
      </c>
      <c r="AT14" s="507">
        <f t="shared" si="8"/>
        <v>0</v>
      </c>
      <c r="AU14" s="507">
        <f t="shared" si="8"/>
        <v>0</v>
      </c>
      <c r="AV14" s="507">
        <f t="shared" si="8"/>
        <v>0</v>
      </c>
      <c r="AW14" s="507">
        <f t="shared" si="8"/>
        <v>0</v>
      </c>
      <c r="AX14" s="507">
        <f t="shared" si="8"/>
        <v>0</v>
      </c>
      <c r="AY14" s="507">
        <f t="shared" si="8"/>
        <v>0</v>
      </c>
      <c r="AZ14" s="507">
        <f t="shared" si="8"/>
        <v>0</v>
      </c>
      <c r="BA14" s="507">
        <f t="shared" si="8"/>
        <v>0</v>
      </c>
    </row>
    <row r="15" spans="1:53" s="15" customFormat="1" ht="14.25" customHeight="1">
      <c r="A15" s="17"/>
      <c r="B15" s="506">
        <f>'EX. C  Operating Income '!A113</f>
        <v>0</v>
      </c>
      <c r="C15" s="166">
        <v>0</v>
      </c>
      <c r="D15" s="507">
        <f>'EX. C  Operating Income '!L113</f>
        <v>0</v>
      </c>
      <c r="E15" s="507">
        <f>D15*(1+$C15)</f>
        <v>0</v>
      </c>
      <c r="F15" s="507">
        <f aca="true" t="shared" si="9" ref="F15:T15">E15*(1+$C15)</f>
        <v>0</v>
      </c>
      <c r="G15" s="507">
        <f t="shared" si="9"/>
        <v>0</v>
      </c>
      <c r="H15" s="507">
        <f t="shared" si="9"/>
        <v>0</v>
      </c>
      <c r="I15" s="507">
        <f t="shared" si="9"/>
        <v>0</v>
      </c>
      <c r="J15" s="507">
        <f t="shared" si="9"/>
        <v>0</v>
      </c>
      <c r="K15" s="507">
        <f t="shared" si="9"/>
        <v>0</v>
      </c>
      <c r="L15" s="507">
        <f t="shared" si="9"/>
        <v>0</v>
      </c>
      <c r="M15" s="507">
        <f t="shared" si="9"/>
        <v>0</v>
      </c>
      <c r="N15" s="507">
        <f t="shared" si="9"/>
        <v>0</v>
      </c>
      <c r="O15" s="507">
        <f t="shared" si="9"/>
        <v>0</v>
      </c>
      <c r="P15" s="507">
        <f t="shared" si="9"/>
        <v>0</v>
      </c>
      <c r="Q15" s="507">
        <f t="shared" si="9"/>
        <v>0</v>
      </c>
      <c r="R15" s="507">
        <f t="shared" si="9"/>
        <v>0</v>
      </c>
      <c r="S15" s="507">
        <f t="shared" si="9"/>
        <v>0</v>
      </c>
      <c r="T15" s="507">
        <f t="shared" si="9"/>
        <v>0</v>
      </c>
      <c r="U15" s="507">
        <f t="shared" si="8"/>
        <v>0</v>
      </c>
      <c r="V15" s="507">
        <f t="shared" si="8"/>
        <v>0</v>
      </c>
      <c r="W15" s="507">
        <f t="shared" si="8"/>
        <v>0</v>
      </c>
      <c r="X15" s="507">
        <f t="shared" si="8"/>
        <v>0</v>
      </c>
      <c r="Y15" s="507">
        <f t="shared" si="8"/>
        <v>0</v>
      </c>
      <c r="Z15" s="507">
        <f t="shared" si="8"/>
        <v>0</v>
      </c>
      <c r="AA15" s="507">
        <f t="shared" si="8"/>
        <v>0</v>
      </c>
      <c r="AB15" s="507">
        <f t="shared" si="8"/>
        <v>0</v>
      </c>
      <c r="AC15" s="507">
        <f t="shared" si="8"/>
        <v>0</v>
      </c>
      <c r="AD15" s="507">
        <f t="shared" si="8"/>
        <v>0</v>
      </c>
      <c r="AE15" s="507">
        <f t="shared" si="8"/>
        <v>0</v>
      </c>
      <c r="AF15" s="507">
        <f t="shared" si="8"/>
        <v>0</v>
      </c>
      <c r="AG15" s="507">
        <f t="shared" si="8"/>
        <v>0</v>
      </c>
      <c r="AH15" s="507">
        <f t="shared" si="8"/>
        <v>0</v>
      </c>
      <c r="AI15" s="507">
        <f t="shared" si="8"/>
        <v>0</v>
      </c>
      <c r="AJ15" s="507">
        <f t="shared" si="8"/>
        <v>0</v>
      </c>
      <c r="AK15" s="507">
        <f t="shared" si="8"/>
        <v>0</v>
      </c>
      <c r="AL15" s="507">
        <f t="shared" si="8"/>
        <v>0</v>
      </c>
      <c r="AM15" s="507">
        <f t="shared" si="8"/>
        <v>0</v>
      </c>
      <c r="AN15" s="507">
        <f t="shared" si="8"/>
        <v>0</v>
      </c>
      <c r="AO15" s="507">
        <f t="shared" si="8"/>
        <v>0</v>
      </c>
      <c r="AP15" s="507">
        <f t="shared" si="8"/>
        <v>0</v>
      </c>
      <c r="AQ15" s="507">
        <f t="shared" si="8"/>
        <v>0</v>
      </c>
      <c r="AR15" s="507">
        <f t="shared" si="8"/>
        <v>0</v>
      </c>
      <c r="AS15" s="507">
        <f t="shared" si="8"/>
        <v>0</v>
      </c>
      <c r="AT15" s="507">
        <f t="shared" si="8"/>
        <v>0</v>
      </c>
      <c r="AU15" s="507">
        <f t="shared" si="8"/>
        <v>0</v>
      </c>
      <c r="AV15" s="507">
        <f t="shared" si="8"/>
        <v>0</v>
      </c>
      <c r="AW15" s="507">
        <f t="shared" si="8"/>
        <v>0</v>
      </c>
      <c r="AX15" s="507">
        <f t="shared" si="8"/>
        <v>0</v>
      </c>
      <c r="AY15" s="507">
        <f t="shared" si="8"/>
        <v>0</v>
      </c>
      <c r="AZ15" s="507">
        <f t="shared" si="8"/>
        <v>0</v>
      </c>
      <c r="BA15" s="507">
        <f t="shared" si="8"/>
        <v>0</v>
      </c>
    </row>
    <row r="16" spans="1:53" s="15" customFormat="1" ht="14.25" customHeight="1">
      <c r="A16" s="17"/>
      <c r="B16" s="506">
        <f>'EX. C  Operating Income '!A114</f>
        <v>0</v>
      </c>
      <c r="C16" s="166">
        <v>0</v>
      </c>
      <c r="D16" s="507">
        <f>'EX. C  Operating Income '!L114</f>
        <v>0</v>
      </c>
      <c r="E16" s="507">
        <f>D16*(1+$C16)</f>
        <v>0</v>
      </c>
      <c r="F16" s="507">
        <f t="shared" si="8"/>
        <v>0</v>
      </c>
      <c r="G16" s="507">
        <f t="shared" si="8"/>
        <v>0</v>
      </c>
      <c r="H16" s="507">
        <f t="shared" si="8"/>
        <v>0</v>
      </c>
      <c r="I16" s="507">
        <f t="shared" si="8"/>
        <v>0</v>
      </c>
      <c r="J16" s="507">
        <f t="shared" si="8"/>
        <v>0</v>
      </c>
      <c r="K16" s="507">
        <f t="shared" si="8"/>
        <v>0</v>
      </c>
      <c r="L16" s="507">
        <f t="shared" si="8"/>
        <v>0</v>
      </c>
      <c r="M16" s="507">
        <f t="shared" si="8"/>
        <v>0</v>
      </c>
      <c r="N16" s="507">
        <f t="shared" si="8"/>
        <v>0</v>
      </c>
      <c r="O16" s="507">
        <f t="shared" si="8"/>
        <v>0</v>
      </c>
      <c r="P16" s="507">
        <f t="shared" si="8"/>
        <v>0</v>
      </c>
      <c r="Q16" s="507">
        <f t="shared" si="8"/>
        <v>0</v>
      </c>
      <c r="R16" s="507">
        <f t="shared" si="8"/>
        <v>0</v>
      </c>
      <c r="S16" s="507">
        <f t="shared" si="8"/>
        <v>0</v>
      </c>
      <c r="T16" s="507">
        <f t="shared" si="8"/>
        <v>0</v>
      </c>
      <c r="U16" s="507">
        <f t="shared" si="8"/>
        <v>0</v>
      </c>
      <c r="V16" s="507">
        <f t="shared" si="8"/>
        <v>0</v>
      </c>
      <c r="W16" s="507">
        <f t="shared" si="8"/>
        <v>0</v>
      </c>
      <c r="X16" s="507">
        <f t="shared" si="8"/>
        <v>0</v>
      </c>
      <c r="Y16" s="507">
        <f t="shared" si="8"/>
        <v>0</v>
      </c>
      <c r="Z16" s="507">
        <f t="shared" si="8"/>
        <v>0</v>
      </c>
      <c r="AA16" s="507">
        <f t="shared" si="8"/>
        <v>0</v>
      </c>
      <c r="AB16" s="507">
        <f t="shared" si="8"/>
        <v>0</v>
      </c>
      <c r="AC16" s="507">
        <f t="shared" si="8"/>
        <v>0</v>
      </c>
      <c r="AD16" s="507">
        <f t="shared" si="8"/>
        <v>0</v>
      </c>
      <c r="AE16" s="507">
        <f t="shared" si="8"/>
        <v>0</v>
      </c>
      <c r="AF16" s="507">
        <f t="shared" si="8"/>
        <v>0</v>
      </c>
      <c r="AG16" s="507">
        <f t="shared" si="8"/>
        <v>0</v>
      </c>
      <c r="AH16" s="507">
        <f t="shared" si="8"/>
        <v>0</v>
      </c>
      <c r="AI16" s="507">
        <f t="shared" si="8"/>
        <v>0</v>
      </c>
      <c r="AJ16" s="507">
        <f t="shared" si="8"/>
        <v>0</v>
      </c>
      <c r="AK16" s="507">
        <f t="shared" si="8"/>
        <v>0</v>
      </c>
      <c r="AL16" s="507">
        <f t="shared" si="8"/>
        <v>0</v>
      </c>
      <c r="AM16" s="507">
        <f t="shared" si="8"/>
        <v>0</v>
      </c>
      <c r="AN16" s="507">
        <f t="shared" si="8"/>
        <v>0</v>
      </c>
      <c r="AO16" s="507">
        <f t="shared" si="8"/>
        <v>0</v>
      </c>
      <c r="AP16" s="507">
        <f t="shared" si="8"/>
        <v>0</v>
      </c>
      <c r="AQ16" s="507">
        <f t="shared" si="8"/>
        <v>0</v>
      </c>
      <c r="AR16" s="507">
        <f t="shared" si="8"/>
        <v>0</v>
      </c>
      <c r="AS16" s="507">
        <f t="shared" si="8"/>
        <v>0</v>
      </c>
      <c r="AT16" s="507">
        <f t="shared" si="8"/>
        <v>0</v>
      </c>
      <c r="AU16" s="507">
        <f t="shared" si="8"/>
        <v>0</v>
      </c>
      <c r="AV16" s="507">
        <f t="shared" si="8"/>
        <v>0</v>
      </c>
      <c r="AW16" s="507">
        <f t="shared" si="8"/>
        <v>0</v>
      </c>
      <c r="AX16" s="507">
        <f t="shared" si="8"/>
        <v>0</v>
      </c>
      <c r="AY16" s="507">
        <f t="shared" si="8"/>
        <v>0</v>
      </c>
      <c r="AZ16" s="507">
        <f t="shared" si="8"/>
        <v>0</v>
      </c>
      <c r="BA16" s="507">
        <f t="shared" si="8"/>
        <v>0</v>
      </c>
    </row>
    <row r="17" spans="1:53" s="15" customFormat="1" ht="14.25" customHeight="1">
      <c r="A17" s="17"/>
      <c r="B17" s="506">
        <f>'EX. C  Operating Income '!A115</f>
        <v>0</v>
      </c>
      <c r="C17" s="166">
        <v>0</v>
      </c>
      <c r="D17" s="507">
        <f>'EX. C  Operating Income '!L115</f>
        <v>0</v>
      </c>
      <c r="E17" s="507">
        <f>D17*(1+$C17)</f>
        <v>0</v>
      </c>
      <c r="F17" s="507">
        <f t="shared" si="8"/>
        <v>0</v>
      </c>
      <c r="G17" s="507">
        <f t="shared" si="8"/>
        <v>0</v>
      </c>
      <c r="H17" s="507">
        <f t="shared" si="8"/>
        <v>0</v>
      </c>
      <c r="I17" s="507">
        <f t="shared" si="8"/>
        <v>0</v>
      </c>
      <c r="J17" s="507">
        <f t="shared" si="8"/>
        <v>0</v>
      </c>
      <c r="K17" s="507">
        <f t="shared" si="8"/>
        <v>0</v>
      </c>
      <c r="L17" s="507">
        <f t="shared" si="8"/>
        <v>0</v>
      </c>
      <c r="M17" s="507">
        <f t="shared" si="8"/>
        <v>0</v>
      </c>
      <c r="N17" s="507">
        <f t="shared" si="8"/>
        <v>0</v>
      </c>
      <c r="O17" s="507">
        <f t="shared" si="8"/>
        <v>0</v>
      </c>
      <c r="P17" s="507">
        <f t="shared" si="8"/>
        <v>0</v>
      </c>
      <c r="Q17" s="507">
        <f t="shared" si="8"/>
        <v>0</v>
      </c>
      <c r="R17" s="507">
        <f t="shared" si="8"/>
        <v>0</v>
      </c>
      <c r="S17" s="507">
        <f t="shared" si="8"/>
        <v>0</v>
      </c>
      <c r="T17" s="507">
        <f t="shared" si="8"/>
        <v>0</v>
      </c>
      <c r="U17" s="507">
        <f t="shared" si="8"/>
        <v>0</v>
      </c>
      <c r="V17" s="507">
        <f t="shared" si="8"/>
        <v>0</v>
      </c>
      <c r="W17" s="507">
        <f t="shared" si="8"/>
        <v>0</v>
      </c>
      <c r="X17" s="507">
        <f t="shared" si="8"/>
        <v>0</v>
      </c>
      <c r="Y17" s="507">
        <f t="shared" si="8"/>
        <v>0</v>
      </c>
      <c r="Z17" s="507">
        <f t="shared" si="8"/>
        <v>0</v>
      </c>
      <c r="AA17" s="507">
        <f t="shared" si="8"/>
        <v>0</v>
      </c>
      <c r="AB17" s="507">
        <f t="shared" si="8"/>
        <v>0</v>
      </c>
      <c r="AC17" s="507">
        <f t="shared" si="8"/>
        <v>0</v>
      </c>
      <c r="AD17" s="507">
        <f t="shared" si="8"/>
        <v>0</v>
      </c>
      <c r="AE17" s="507">
        <f t="shared" si="8"/>
        <v>0</v>
      </c>
      <c r="AF17" s="507">
        <f t="shared" si="8"/>
        <v>0</v>
      </c>
      <c r="AG17" s="507">
        <f t="shared" si="8"/>
        <v>0</v>
      </c>
      <c r="AH17" s="507">
        <f t="shared" si="8"/>
        <v>0</v>
      </c>
      <c r="AI17" s="507">
        <f t="shared" si="8"/>
        <v>0</v>
      </c>
      <c r="AJ17" s="507">
        <f t="shared" si="8"/>
        <v>0</v>
      </c>
      <c r="AK17" s="507">
        <f t="shared" si="8"/>
        <v>0</v>
      </c>
      <c r="AL17" s="507">
        <f t="shared" si="8"/>
        <v>0</v>
      </c>
      <c r="AM17" s="507">
        <f t="shared" si="8"/>
        <v>0</v>
      </c>
      <c r="AN17" s="507">
        <f t="shared" si="8"/>
        <v>0</v>
      </c>
      <c r="AO17" s="507">
        <f t="shared" si="8"/>
        <v>0</v>
      </c>
      <c r="AP17" s="507">
        <f t="shared" si="8"/>
        <v>0</v>
      </c>
      <c r="AQ17" s="507">
        <f t="shared" si="8"/>
        <v>0</v>
      </c>
      <c r="AR17" s="507">
        <f t="shared" si="8"/>
        <v>0</v>
      </c>
      <c r="AS17" s="507">
        <f t="shared" si="8"/>
        <v>0</v>
      </c>
      <c r="AT17" s="507">
        <f t="shared" si="8"/>
        <v>0</v>
      </c>
      <c r="AU17" s="507">
        <f t="shared" si="8"/>
        <v>0</v>
      </c>
      <c r="AV17" s="507">
        <f t="shared" si="8"/>
        <v>0</v>
      </c>
      <c r="AW17" s="507">
        <f t="shared" si="8"/>
        <v>0</v>
      </c>
      <c r="AX17" s="507">
        <f t="shared" si="8"/>
        <v>0</v>
      </c>
      <c r="AY17" s="507">
        <f t="shared" si="8"/>
        <v>0</v>
      </c>
      <c r="AZ17" s="507">
        <f t="shared" si="8"/>
        <v>0</v>
      </c>
      <c r="BA17" s="507">
        <f t="shared" si="8"/>
        <v>0</v>
      </c>
    </row>
    <row r="18" spans="1:53" s="15" customFormat="1" ht="14.25" customHeight="1">
      <c r="A18" s="165">
        <v>0</v>
      </c>
      <c r="B18" s="94" t="s">
        <v>131</v>
      </c>
      <c r="C18" s="21"/>
      <c r="D18" s="444">
        <f>-SUM(D14:D17)*$A$18</f>
        <v>0</v>
      </c>
      <c r="E18" s="444">
        <f>-SUM(E14:E17)*$A$18</f>
        <v>0</v>
      </c>
      <c r="F18" s="444">
        <f aca="true" t="shared" si="10" ref="F18:BA18">-SUM(F14:F17)*$A$18</f>
        <v>0</v>
      </c>
      <c r="G18" s="444">
        <f t="shared" si="10"/>
        <v>0</v>
      </c>
      <c r="H18" s="444">
        <f t="shared" si="10"/>
        <v>0</v>
      </c>
      <c r="I18" s="444">
        <f t="shared" si="10"/>
        <v>0</v>
      </c>
      <c r="J18" s="444">
        <f t="shared" si="10"/>
        <v>0</v>
      </c>
      <c r="K18" s="444">
        <f t="shared" si="10"/>
        <v>0</v>
      </c>
      <c r="L18" s="444">
        <f t="shared" si="10"/>
        <v>0</v>
      </c>
      <c r="M18" s="444">
        <f t="shared" si="10"/>
        <v>0</v>
      </c>
      <c r="N18" s="444">
        <f t="shared" si="10"/>
        <v>0</v>
      </c>
      <c r="O18" s="444">
        <f t="shared" si="10"/>
        <v>0</v>
      </c>
      <c r="P18" s="444">
        <f t="shared" si="10"/>
        <v>0</v>
      </c>
      <c r="Q18" s="444">
        <f t="shared" si="10"/>
        <v>0</v>
      </c>
      <c r="R18" s="444">
        <f t="shared" si="10"/>
        <v>0</v>
      </c>
      <c r="S18" s="444">
        <f t="shared" si="10"/>
        <v>0</v>
      </c>
      <c r="T18" s="444">
        <f t="shared" si="10"/>
        <v>0</v>
      </c>
      <c r="U18" s="444">
        <f t="shared" si="10"/>
        <v>0</v>
      </c>
      <c r="V18" s="444">
        <f t="shared" si="10"/>
        <v>0</v>
      </c>
      <c r="W18" s="444">
        <f t="shared" si="10"/>
        <v>0</v>
      </c>
      <c r="X18" s="444">
        <f t="shared" si="10"/>
        <v>0</v>
      </c>
      <c r="Y18" s="444">
        <f t="shared" si="10"/>
        <v>0</v>
      </c>
      <c r="Z18" s="444">
        <f t="shared" si="10"/>
        <v>0</v>
      </c>
      <c r="AA18" s="444">
        <f t="shared" si="10"/>
        <v>0</v>
      </c>
      <c r="AB18" s="444">
        <f t="shared" si="10"/>
        <v>0</v>
      </c>
      <c r="AC18" s="444">
        <f t="shared" si="10"/>
        <v>0</v>
      </c>
      <c r="AD18" s="444">
        <f t="shared" si="10"/>
        <v>0</v>
      </c>
      <c r="AE18" s="444">
        <f t="shared" si="10"/>
        <v>0</v>
      </c>
      <c r="AF18" s="444">
        <f t="shared" si="10"/>
        <v>0</v>
      </c>
      <c r="AG18" s="444">
        <f t="shared" si="10"/>
        <v>0</v>
      </c>
      <c r="AH18" s="444">
        <f t="shared" si="10"/>
        <v>0</v>
      </c>
      <c r="AI18" s="444">
        <f t="shared" si="10"/>
        <v>0</v>
      </c>
      <c r="AJ18" s="444">
        <f t="shared" si="10"/>
        <v>0</v>
      </c>
      <c r="AK18" s="444">
        <f t="shared" si="10"/>
        <v>0</v>
      </c>
      <c r="AL18" s="444">
        <f t="shared" si="10"/>
        <v>0</v>
      </c>
      <c r="AM18" s="444">
        <f t="shared" si="10"/>
        <v>0</v>
      </c>
      <c r="AN18" s="444">
        <f t="shared" si="10"/>
        <v>0</v>
      </c>
      <c r="AO18" s="444">
        <f t="shared" si="10"/>
        <v>0</v>
      </c>
      <c r="AP18" s="444">
        <f t="shared" si="10"/>
        <v>0</v>
      </c>
      <c r="AQ18" s="444">
        <f t="shared" si="10"/>
        <v>0</v>
      </c>
      <c r="AR18" s="444">
        <f t="shared" si="10"/>
        <v>0</v>
      </c>
      <c r="AS18" s="444">
        <f t="shared" si="10"/>
        <v>0</v>
      </c>
      <c r="AT18" s="444">
        <f t="shared" si="10"/>
        <v>0</v>
      </c>
      <c r="AU18" s="444">
        <f t="shared" si="10"/>
        <v>0</v>
      </c>
      <c r="AV18" s="444">
        <f t="shared" si="10"/>
        <v>0</v>
      </c>
      <c r="AW18" s="444">
        <f t="shared" si="10"/>
        <v>0</v>
      </c>
      <c r="AX18" s="444">
        <f t="shared" si="10"/>
        <v>0</v>
      </c>
      <c r="AY18" s="444">
        <f t="shared" si="10"/>
        <v>0</v>
      </c>
      <c r="AZ18" s="444">
        <f t="shared" si="10"/>
        <v>0</v>
      </c>
      <c r="BA18" s="444">
        <f t="shared" si="10"/>
        <v>0</v>
      </c>
    </row>
    <row r="19" spans="1:53" s="15" customFormat="1" ht="17.25" customHeight="1">
      <c r="A19" s="94" t="s">
        <v>328</v>
      </c>
      <c r="B19" s="130"/>
      <c r="C19" s="21"/>
      <c r="D19" s="444">
        <f>SUM(D14:D18)</f>
        <v>0</v>
      </c>
      <c r="E19" s="444">
        <f aca="true" t="shared" si="11" ref="E19:BA19">SUM(E14:E18)</f>
        <v>0</v>
      </c>
      <c r="F19" s="444">
        <f t="shared" si="11"/>
        <v>0</v>
      </c>
      <c r="G19" s="444">
        <f t="shared" si="11"/>
        <v>0</v>
      </c>
      <c r="H19" s="444">
        <f t="shared" si="11"/>
        <v>0</v>
      </c>
      <c r="I19" s="444">
        <f t="shared" si="11"/>
        <v>0</v>
      </c>
      <c r="J19" s="444">
        <f t="shared" si="11"/>
        <v>0</v>
      </c>
      <c r="K19" s="444">
        <f t="shared" si="11"/>
        <v>0</v>
      </c>
      <c r="L19" s="444">
        <f t="shared" si="11"/>
        <v>0</v>
      </c>
      <c r="M19" s="444">
        <f t="shared" si="11"/>
        <v>0</v>
      </c>
      <c r="N19" s="444">
        <f t="shared" si="11"/>
        <v>0</v>
      </c>
      <c r="O19" s="444">
        <f t="shared" si="11"/>
        <v>0</v>
      </c>
      <c r="P19" s="444">
        <f t="shared" si="11"/>
        <v>0</v>
      </c>
      <c r="Q19" s="444">
        <f t="shared" si="11"/>
        <v>0</v>
      </c>
      <c r="R19" s="444">
        <f t="shared" si="11"/>
        <v>0</v>
      </c>
      <c r="S19" s="444">
        <f t="shared" si="11"/>
        <v>0</v>
      </c>
      <c r="T19" s="444">
        <f t="shared" si="11"/>
        <v>0</v>
      </c>
      <c r="U19" s="444">
        <f t="shared" si="11"/>
        <v>0</v>
      </c>
      <c r="V19" s="444">
        <f t="shared" si="11"/>
        <v>0</v>
      </c>
      <c r="W19" s="444">
        <f t="shared" si="11"/>
        <v>0</v>
      </c>
      <c r="X19" s="444">
        <f t="shared" si="11"/>
        <v>0</v>
      </c>
      <c r="Y19" s="444">
        <f t="shared" si="11"/>
        <v>0</v>
      </c>
      <c r="Z19" s="444">
        <f t="shared" si="11"/>
        <v>0</v>
      </c>
      <c r="AA19" s="444">
        <f t="shared" si="11"/>
        <v>0</v>
      </c>
      <c r="AB19" s="444">
        <f t="shared" si="11"/>
        <v>0</v>
      </c>
      <c r="AC19" s="444">
        <f t="shared" si="11"/>
        <v>0</v>
      </c>
      <c r="AD19" s="444">
        <f t="shared" si="11"/>
        <v>0</v>
      </c>
      <c r="AE19" s="444">
        <f t="shared" si="11"/>
        <v>0</v>
      </c>
      <c r="AF19" s="444">
        <f t="shared" si="11"/>
        <v>0</v>
      </c>
      <c r="AG19" s="444">
        <f t="shared" si="11"/>
        <v>0</v>
      </c>
      <c r="AH19" s="444">
        <f t="shared" si="11"/>
        <v>0</v>
      </c>
      <c r="AI19" s="444">
        <f t="shared" si="11"/>
        <v>0</v>
      </c>
      <c r="AJ19" s="444">
        <f t="shared" si="11"/>
        <v>0</v>
      </c>
      <c r="AK19" s="444">
        <f t="shared" si="11"/>
        <v>0</v>
      </c>
      <c r="AL19" s="444">
        <f t="shared" si="11"/>
        <v>0</v>
      </c>
      <c r="AM19" s="444">
        <f t="shared" si="11"/>
        <v>0</v>
      </c>
      <c r="AN19" s="444">
        <f t="shared" si="11"/>
        <v>0</v>
      </c>
      <c r="AO19" s="444">
        <f t="shared" si="11"/>
        <v>0</v>
      </c>
      <c r="AP19" s="444">
        <f t="shared" si="11"/>
        <v>0</v>
      </c>
      <c r="AQ19" s="444">
        <f t="shared" si="11"/>
        <v>0</v>
      </c>
      <c r="AR19" s="444">
        <f t="shared" si="11"/>
        <v>0</v>
      </c>
      <c r="AS19" s="444">
        <f t="shared" si="11"/>
        <v>0</v>
      </c>
      <c r="AT19" s="444">
        <f t="shared" si="11"/>
        <v>0</v>
      </c>
      <c r="AU19" s="444">
        <f t="shared" si="11"/>
        <v>0</v>
      </c>
      <c r="AV19" s="444">
        <f t="shared" si="11"/>
        <v>0</v>
      </c>
      <c r="AW19" s="444">
        <f t="shared" si="11"/>
        <v>0</v>
      </c>
      <c r="AX19" s="444">
        <f t="shared" si="11"/>
        <v>0</v>
      </c>
      <c r="AY19" s="444">
        <f t="shared" si="11"/>
        <v>0</v>
      </c>
      <c r="AZ19" s="444">
        <f t="shared" si="11"/>
        <v>0</v>
      </c>
      <c r="BA19" s="444">
        <f t="shared" si="11"/>
        <v>0</v>
      </c>
    </row>
    <row r="20" spans="1:53" s="15" customFormat="1" ht="12">
      <c r="A20" s="108" t="s">
        <v>133</v>
      </c>
      <c r="C20" s="21"/>
      <c r="D20" s="162">
        <f>D11+D19</f>
        <v>0</v>
      </c>
      <c r="E20" s="162">
        <f aca="true" t="shared" si="12" ref="E20:BA20">E11+E19</f>
        <v>0</v>
      </c>
      <c r="F20" s="162">
        <f t="shared" si="12"/>
        <v>0</v>
      </c>
      <c r="G20" s="162">
        <f t="shared" si="12"/>
        <v>0</v>
      </c>
      <c r="H20" s="162">
        <f t="shared" si="12"/>
        <v>0</v>
      </c>
      <c r="I20" s="162">
        <f t="shared" si="12"/>
        <v>0</v>
      </c>
      <c r="J20" s="162">
        <f t="shared" si="12"/>
        <v>0</v>
      </c>
      <c r="K20" s="162">
        <f t="shared" si="12"/>
        <v>0</v>
      </c>
      <c r="L20" s="162">
        <f t="shared" si="12"/>
        <v>0</v>
      </c>
      <c r="M20" s="162">
        <f t="shared" si="12"/>
        <v>0</v>
      </c>
      <c r="N20" s="162">
        <f t="shared" si="12"/>
        <v>0</v>
      </c>
      <c r="O20" s="162">
        <f t="shared" si="12"/>
        <v>0</v>
      </c>
      <c r="P20" s="162">
        <f t="shared" si="12"/>
        <v>0</v>
      </c>
      <c r="Q20" s="162">
        <f t="shared" si="12"/>
        <v>0</v>
      </c>
      <c r="R20" s="162">
        <f t="shared" si="12"/>
        <v>0</v>
      </c>
      <c r="S20" s="162">
        <f t="shared" si="12"/>
        <v>0</v>
      </c>
      <c r="T20" s="162">
        <f t="shared" si="12"/>
        <v>0</v>
      </c>
      <c r="U20" s="162">
        <f t="shared" si="12"/>
        <v>0</v>
      </c>
      <c r="V20" s="162">
        <f t="shared" si="12"/>
        <v>0</v>
      </c>
      <c r="W20" s="162">
        <f t="shared" si="12"/>
        <v>0</v>
      </c>
      <c r="X20" s="162">
        <f t="shared" si="12"/>
        <v>0</v>
      </c>
      <c r="Y20" s="162">
        <f t="shared" si="12"/>
        <v>0</v>
      </c>
      <c r="Z20" s="162">
        <f t="shared" si="12"/>
        <v>0</v>
      </c>
      <c r="AA20" s="162">
        <f t="shared" si="12"/>
        <v>0</v>
      </c>
      <c r="AB20" s="162">
        <f t="shared" si="12"/>
        <v>0</v>
      </c>
      <c r="AC20" s="162">
        <f t="shared" si="12"/>
        <v>0</v>
      </c>
      <c r="AD20" s="162">
        <f t="shared" si="12"/>
        <v>0</v>
      </c>
      <c r="AE20" s="162">
        <f t="shared" si="12"/>
        <v>0</v>
      </c>
      <c r="AF20" s="162">
        <f t="shared" si="12"/>
        <v>0</v>
      </c>
      <c r="AG20" s="162">
        <f t="shared" si="12"/>
        <v>0</v>
      </c>
      <c r="AH20" s="162">
        <f t="shared" si="12"/>
        <v>0</v>
      </c>
      <c r="AI20" s="162">
        <f t="shared" si="12"/>
        <v>0</v>
      </c>
      <c r="AJ20" s="162">
        <f t="shared" si="12"/>
        <v>0</v>
      </c>
      <c r="AK20" s="162">
        <f t="shared" si="12"/>
        <v>0</v>
      </c>
      <c r="AL20" s="162">
        <f t="shared" si="12"/>
        <v>0</v>
      </c>
      <c r="AM20" s="162">
        <f t="shared" si="12"/>
        <v>0</v>
      </c>
      <c r="AN20" s="162">
        <f t="shared" si="12"/>
        <v>0</v>
      </c>
      <c r="AO20" s="162">
        <f t="shared" si="12"/>
        <v>0</v>
      </c>
      <c r="AP20" s="162">
        <f t="shared" si="12"/>
        <v>0</v>
      </c>
      <c r="AQ20" s="162">
        <f t="shared" si="12"/>
        <v>0</v>
      </c>
      <c r="AR20" s="162">
        <f t="shared" si="12"/>
        <v>0</v>
      </c>
      <c r="AS20" s="162">
        <f t="shared" si="12"/>
        <v>0</v>
      </c>
      <c r="AT20" s="162">
        <f t="shared" si="12"/>
        <v>0</v>
      </c>
      <c r="AU20" s="162">
        <f t="shared" si="12"/>
        <v>0</v>
      </c>
      <c r="AV20" s="162">
        <f t="shared" si="12"/>
        <v>0</v>
      </c>
      <c r="AW20" s="162">
        <f t="shared" si="12"/>
        <v>0</v>
      </c>
      <c r="AX20" s="162">
        <f t="shared" si="12"/>
        <v>0</v>
      </c>
      <c r="AY20" s="162">
        <f t="shared" si="12"/>
        <v>0</v>
      </c>
      <c r="AZ20" s="162">
        <f t="shared" si="12"/>
        <v>0</v>
      </c>
      <c r="BA20" s="162">
        <f t="shared" si="12"/>
        <v>0</v>
      </c>
    </row>
    <row r="21" spans="1:53" s="15" customFormat="1" ht="12">
      <c r="A21" s="17"/>
      <c r="C21" s="21"/>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row>
    <row r="22" spans="1:53" s="15" customFormat="1" ht="12.75">
      <c r="A22" s="110" t="s">
        <v>134</v>
      </c>
      <c r="C22" s="532" t="s">
        <v>520</v>
      </c>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row>
    <row r="23" spans="1:53" s="15" customFormat="1" ht="15" customHeight="1">
      <c r="A23" s="17" t="s">
        <v>135</v>
      </c>
      <c r="C23" s="166">
        <v>0</v>
      </c>
      <c r="D23" s="162">
        <f>'EX.D Operating Expenses'!F79</f>
        <v>0</v>
      </c>
      <c r="E23" s="162">
        <f>D23*(1+$C$23)</f>
        <v>0</v>
      </c>
      <c r="F23" s="162">
        <f aca="true" t="shared" si="13" ref="F23:BA24">E23*(1+$C$23)</f>
        <v>0</v>
      </c>
      <c r="G23" s="162">
        <f t="shared" si="13"/>
        <v>0</v>
      </c>
      <c r="H23" s="162">
        <f t="shared" si="13"/>
        <v>0</v>
      </c>
      <c r="I23" s="162">
        <f t="shared" si="13"/>
        <v>0</v>
      </c>
      <c r="J23" s="162">
        <f t="shared" si="13"/>
        <v>0</v>
      </c>
      <c r="K23" s="162">
        <f t="shared" si="13"/>
        <v>0</v>
      </c>
      <c r="L23" s="162">
        <f t="shared" si="13"/>
        <v>0</v>
      </c>
      <c r="M23" s="162">
        <f t="shared" si="13"/>
        <v>0</v>
      </c>
      <c r="N23" s="162">
        <f t="shared" si="13"/>
        <v>0</v>
      </c>
      <c r="O23" s="162">
        <f t="shared" si="13"/>
        <v>0</v>
      </c>
      <c r="P23" s="162">
        <f t="shared" si="13"/>
        <v>0</v>
      </c>
      <c r="Q23" s="162">
        <f t="shared" si="13"/>
        <v>0</v>
      </c>
      <c r="R23" s="162">
        <f t="shared" si="13"/>
        <v>0</v>
      </c>
      <c r="S23" s="162">
        <f t="shared" si="13"/>
        <v>0</v>
      </c>
      <c r="T23" s="162">
        <f t="shared" si="13"/>
        <v>0</v>
      </c>
      <c r="U23" s="162">
        <f t="shared" si="13"/>
        <v>0</v>
      </c>
      <c r="V23" s="162">
        <f t="shared" si="13"/>
        <v>0</v>
      </c>
      <c r="W23" s="162">
        <f t="shared" si="13"/>
        <v>0</v>
      </c>
      <c r="X23" s="162">
        <f t="shared" si="13"/>
        <v>0</v>
      </c>
      <c r="Y23" s="162">
        <f t="shared" si="13"/>
        <v>0</v>
      </c>
      <c r="Z23" s="162">
        <f t="shared" si="13"/>
        <v>0</v>
      </c>
      <c r="AA23" s="162">
        <f t="shared" si="13"/>
        <v>0</v>
      </c>
      <c r="AB23" s="162">
        <f t="shared" si="13"/>
        <v>0</v>
      </c>
      <c r="AC23" s="162">
        <f t="shared" si="13"/>
        <v>0</v>
      </c>
      <c r="AD23" s="162">
        <f t="shared" si="13"/>
        <v>0</v>
      </c>
      <c r="AE23" s="162">
        <f t="shared" si="13"/>
        <v>0</v>
      </c>
      <c r="AF23" s="162">
        <f t="shared" si="13"/>
        <v>0</v>
      </c>
      <c r="AG23" s="162">
        <f t="shared" si="13"/>
        <v>0</v>
      </c>
      <c r="AH23" s="162">
        <f t="shared" si="13"/>
        <v>0</v>
      </c>
      <c r="AI23" s="162">
        <f t="shared" si="13"/>
        <v>0</v>
      </c>
      <c r="AJ23" s="162">
        <f t="shared" si="13"/>
        <v>0</v>
      </c>
      <c r="AK23" s="162">
        <f t="shared" si="13"/>
        <v>0</v>
      </c>
      <c r="AL23" s="162">
        <f t="shared" si="13"/>
        <v>0</v>
      </c>
      <c r="AM23" s="162">
        <f t="shared" si="13"/>
        <v>0</v>
      </c>
      <c r="AN23" s="162">
        <f t="shared" si="13"/>
        <v>0</v>
      </c>
      <c r="AO23" s="162">
        <f t="shared" si="13"/>
        <v>0</v>
      </c>
      <c r="AP23" s="162">
        <f t="shared" si="13"/>
        <v>0</v>
      </c>
      <c r="AQ23" s="162">
        <f t="shared" si="13"/>
        <v>0</v>
      </c>
      <c r="AR23" s="162">
        <f t="shared" si="13"/>
        <v>0</v>
      </c>
      <c r="AS23" s="162">
        <f t="shared" si="13"/>
        <v>0</v>
      </c>
      <c r="AT23" s="162">
        <f t="shared" si="13"/>
        <v>0</v>
      </c>
      <c r="AU23" s="162">
        <f t="shared" si="13"/>
        <v>0</v>
      </c>
      <c r="AV23" s="162">
        <f t="shared" si="13"/>
        <v>0</v>
      </c>
      <c r="AW23" s="162">
        <f t="shared" si="13"/>
        <v>0</v>
      </c>
      <c r="AX23" s="162">
        <f t="shared" si="13"/>
        <v>0</v>
      </c>
      <c r="AY23" s="162">
        <f t="shared" si="13"/>
        <v>0</v>
      </c>
      <c r="AZ23" s="162">
        <f t="shared" si="13"/>
        <v>0</v>
      </c>
      <c r="BA23" s="162">
        <f t="shared" si="13"/>
        <v>0</v>
      </c>
    </row>
    <row r="24" spans="1:53" s="15" customFormat="1" ht="15" customHeight="1">
      <c r="A24" s="17" t="s">
        <v>126</v>
      </c>
      <c r="C24" s="21"/>
      <c r="D24" s="162">
        <f>'EX.D Operating Expenses'!F82</f>
        <v>0</v>
      </c>
      <c r="E24" s="162">
        <f>D24*(1+$C$23)</f>
        <v>0</v>
      </c>
      <c r="F24" s="162">
        <f t="shared" si="13"/>
        <v>0</v>
      </c>
      <c r="G24" s="162">
        <f t="shared" si="13"/>
        <v>0</v>
      </c>
      <c r="H24" s="162">
        <f t="shared" si="13"/>
        <v>0</v>
      </c>
      <c r="I24" s="162">
        <f t="shared" si="13"/>
        <v>0</v>
      </c>
      <c r="J24" s="162">
        <f t="shared" si="13"/>
        <v>0</v>
      </c>
      <c r="K24" s="162">
        <f t="shared" si="13"/>
        <v>0</v>
      </c>
      <c r="L24" s="162">
        <f t="shared" si="13"/>
        <v>0</v>
      </c>
      <c r="M24" s="162">
        <f t="shared" si="13"/>
        <v>0</v>
      </c>
      <c r="N24" s="162">
        <f t="shared" si="13"/>
        <v>0</v>
      </c>
      <c r="O24" s="162">
        <f t="shared" si="13"/>
        <v>0</v>
      </c>
      <c r="P24" s="162">
        <f t="shared" si="13"/>
        <v>0</v>
      </c>
      <c r="Q24" s="162">
        <f t="shared" si="13"/>
        <v>0</v>
      </c>
      <c r="R24" s="162">
        <f t="shared" si="13"/>
        <v>0</v>
      </c>
      <c r="S24" s="162">
        <f t="shared" si="13"/>
        <v>0</v>
      </c>
      <c r="T24" s="162">
        <f t="shared" si="13"/>
        <v>0</v>
      </c>
      <c r="U24" s="162">
        <f t="shared" si="13"/>
        <v>0</v>
      </c>
      <c r="V24" s="162">
        <f t="shared" si="13"/>
        <v>0</v>
      </c>
      <c r="W24" s="162">
        <f t="shared" si="13"/>
        <v>0</v>
      </c>
      <c r="X24" s="162">
        <f t="shared" si="13"/>
        <v>0</v>
      </c>
      <c r="Y24" s="162">
        <f t="shared" si="13"/>
        <v>0</v>
      </c>
      <c r="Z24" s="162">
        <f t="shared" si="13"/>
        <v>0</v>
      </c>
      <c r="AA24" s="162">
        <f t="shared" si="13"/>
        <v>0</v>
      </c>
      <c r="AB24" s="162">
        <f t="shared" si="13"/>
        <v>0</v>
      </c>
      <c r="AC24" s="162">
        <f t="shared" si="13"/>
        <v>0</v>
      </c>
      <c r="AD24" s="162">
        <f t="shared" si="13"/>
        <v>0</v>
      </c>
      <c r="AE24" s="162">
        <f t="shared" si="13"/>
        <v>0</v>
      </c>
      <c r="AF24" s="162">
        <f t="shared" si="13"/>
        <v>0</v>
      </c>
      <c r="AG24" s="162">
        <f t="shared" si="13"/>
        <v>0</v>
      </c>
      <c r="AH24" s="162">
        <f t="shared" si="13"/>
        <v>0</v>
      </c>
      <c r="AI24" s="162">
        <f t="shared" si="13"/>
        <v>0</v>
      </c>
      <c r="AJ24" s="162">
        <f t="shared" si="13"/>
        <v>0</v>
      </c>
      <c r="AK24" s="162">
        <f t="shared" si="13"/>
        <v>0</v>
      </c>
      <c r="AL24" s="162">
        <f t="shared" si="13"/>
        <v>0</v>
      </c>
      <c r="AM24" s="162">
        <f t="shared" si="13"/>
        <v>0</v>
      </c>
      <c r="AN24" s="162">
        <f t="shared" si="13"/>
        <v>0</v>
      </c>
      <c r="AO24" s="162">
        <f t="shared" si="13"/>
        <v>0</v>
      </c>
      <c r="AP24" s="162">
        <f t="shared" si="13"/>
        <v>0</v>
      </c>
      <c r="AQ24" s="162">
        <f t="shared" si="13"/>
        <v>0</v>
      </c>
      <c r="AR24" s="162">
        <f t="shared" si="13"/>
        <v>0</v>
      </c>
      <c r="AS24" s="162">
        <f t="shared" si="13"/>
        <v>0</v>
      </c>
      <c r="AT24" s="162">
        <f t="shared" si="13"/>
        <v>0</v>
      </c>
      <c r="AU24" s="162">
        <f t="shared" si="13"/>
        <v>0</v>
      </c>
      <c r="AV24" s="162">
        <f t="shared" si="13"/>
        <v>0</v>
      </c>
      <c r="AW24" s="162">
        <f t="shared" si="13"/>
        <v>0</v>
      </c>
      <c r="AX24" s="162">
        <f t="shared" si="13"/>
        <v>0</v>
      </c>
      <c r="AY24" s="162">
        <f t="shared" si="13"/>
        <v>0</v>
      </c>
      <c r="AZ24" s="162">
        <f t="shared" si="13"/>
        <v>0</v>
      </c>
      <c r="BA24" s="162">
        <f t="shared" si="13"/>
        <v>0</v>
      </c>
    </row>
    <row r="25" spans="1:53" s="15" customFormat="1" ht="15" customHeight="1">
      <c r="A25" s="17" t="s">
        <v>127</v>
      </c>
      <c r="C25" s="166">
        <v>0</v>
      </c>
      <c r="D25" s="162">
        <f>'EX.D Operating Expenses'!F83</f>
        <v>0</v>
      </c>
      <c r="E25" s="162">
        <f>D25*(1+$C$25)</f>
        <v>0</v>
      </c>
      <c r="F25" s="162">
        <f aca="true" t="shared" si="14" ref="F25:BA25">E25*(1+$C$25)</f>
        <v>0</v>
      </c>
      <c r="G25" s="162">
        <f t="shared" si="14"/>
        <v>0</v>
      </c>
      <c r="H25" s="162">
        <f t="shared" si="14"/>
        <v>0</v>
      </c>
      <c r="I25" s="162">
        <f t="shared" si="14"/>
        <v>0</v>
      </c>
      <c r="J25" s="162">
        <f t="shared" si="14"/>
        <v>0</v>
      </c>
      <c r="K25" s="162">
        <f t="shared" si="14"/>
        <v>0</v>
      </c>
      <c r="L25" s="162">
        <f t="shared" si="14"/>
        <v>0</v>
      </c>
      <c r="M25" s="162">
        <f t="shared" si="14"/>
        <v>0</v>
      </c>
      <c r="N25" s="162">
        <f t="shared" si="14"/>
        <v>0</v>
      </c>
      <c r="O25" s="162">
        <f t="shared" si="14"/>
        <v>0</v>
      </c>
      <c r="P25" s="162">
        <f t="shared" si="14"/>
        <v>0</v>
      </c>
      <c r="Q25" s="162">
        <f t="shared" si="14"/>
        <v>0</v>
      </c>
      <c r="R25" s="162">
        <f t="shared" si="14"/>
        <v>0</v>
      </c>
      <c r="S25" s="162">
        <f t="shared" si="14"/>
        <v>0</v>
      </c>
      <c r="T25" s="162">
        <f t="shared" si="14"/>
        <v>0</v>
      </c>
      <c r="U25" s="162">
        <f t="shared" si="14"/>
        <v>0</v>
      </c>
      <c r="V25" s="162">
        <f t="shared" si="14"/>
        <v>0</v>
      </c>
      <c r="W25" s="162">
        <f t="shared" si="14"/>
        <v>0</v>
      </c>
      <c r="X25" s="162">
        <f t="shared" si="14"/>
        <v>0</v>
      </c>
      <c r="Y25" s="162">
        <f t="shared" si="14"/>
        <v>0</v>
      </c>
      <c r="Z25" s="162">
        <f t="shared" si="14"/>
        <v>0</v>
      </c>
      <c r="AA25" s="162">
        <f t="shared" si="14"/>
        <v>0</v>
      </c>
      <c r="AB25" s="162">
        <f t="shared" si="14"/>
        <v>0</v>
      </c>
      <c r="AC25" s="162">
        <f t="shared" si="14"/>
        <v>0</v>
      </c>
      <c r="AD25" s="162">
        <f t="shared" si="14"/>
        <v>0</v>
      </c>
      <c r="AE25" s="162">
        <f t="shared" si="14"/>
        <v>0</v>
      </c>
      <c r="AF25" s="162">
        <f t="shared" si="14"/>
        <v>0</v>
      </c>
      <c r="AG25" s="162">
        <f t="shared" si="14"/>
        <v>0</v>
      </c>
      <c r="AH25" s="162">
        <f t="shared" si="14"/>
        <v>0</v>
      </c>
      <c r="AI25" s="162">
        <f t="shared" si="14"/>
        <v>0</v>
      </c>
      <c r="AJ25" s="162">
        <f t="shared" si="14"/>
        <v>0</v>
      </c>
      <c r="AK25" s="162">
        <f t="shared" si="14"/>
        <v>0</v>
      </c>
      <c r="AL25" s="162">
        <f t="shared" si="14"/>
        <v>0</v>
      </c>
      <c r="AM25" s="162">
        <f t="shared" si="14"/>
        <v>0</v>
      </c>
      <c r="AN25" s="162">
        <f t="shared" si="14"/>
        <v>0</v>
      </c>
      <c r="AO25" s="162">
        <f t="shared" si="14"/>
        <v>0</v>
      </c>
      <c r="AP25" s="162">
        <f t="shared" si="14"/>
        <v>0</v>
      </c>
      <c r="AQ25" s="162">
        <f t="shared" si="14"/>
        <v>0</v>
      </c>
      <c r="AR25" s="162">
        <f t="shared" si="14"/>
        <v>0</v>
      </c>
      <c r="AS25" s="162">
        <f t="shared" si="14"/>
        <v>0</v>
      </c>
      <c r="AT25" s="162">
        <f t="shared" si="14"/>
        <v>0</v>
      </c>
      <c r="AU25" s="162">
        <f t="shared" si="14"/>
        <v>0</v>
      </c>
      <c r="AV25" s="162">
        <f t="shared" si="14"/>
        <v>0</v>
      </c>
      <c r="AW25" s="162">
        <f t="shared" si="14"/>
        <v>0</v>
      </c>
      <c r="AX25" s="162">
        <f t="shared" si="14"/>
        <v>0</v>
      </c>
      <c r="AY25" s="162">
        <f t="shared" si="14"/>
        <v>0</v>
      </c>
      <c r="AZ25" s="162">
        <f t="shared" si="14"/>
        <v>0</v>
      </c>
      <c r="BA25" s="162">
        <f t="shared" si="14"/>
        <v>0</v>
      </c>
    </row>
    <row r="26" spans="1:53" s="15" customFormat="1" ht="15" customHeight="1">
      <c r="A26" s="101" t="s">
        <v>245</v>
      </c>
      <c r="C26" s="166">
        <v>0</v>
      </c>
      <c r="D26" s="507">
        <f>'EX.D Operating Expenses'!F84</f>
        <v>0</v>
      </c>
      <c r="E26" s="507">
        <f>D26*(1+$C26)</f>
        <v>0</v>
      </c>
      <c r="F26" s="507">
        <f aca="true" t="shared" si="15" ref="F26:BA28">E26*(1+$C26)</f>
        <v>0</v>
      </c>
      <c r="G26" s="507">
        <f t="shared" si="15"/>
        <v>0</v>
      </c>
      <c r="H26" s="507">
        <f t="shared" si="15"/>
        <v>0</v>
      </c>
      <c r="I26" s="507">
        <f t="shared" si="15"/>
        <v>0</v>
      </c>
      <c r="J26" s="507">
        <f t="shared" si="15"/>
        <v>0</v>
      </c>
      <c r="K26" s="507">
        <f t="shared" si="15"/>
        <v>0</v>
      </c>
      <c r="L26" s="507">
        <f t="shared" si="15"/>
        <v>0</v>
      </c>
      <c r="M26" s="507">
        <f t="shared" si="15"/>
        <v>0</v>
      </c>
      <c r="N26" s="507">
        <f t="shared" si="15"/>
        <v>0</v>
      </c>
      <c r="O26" s="507">
        <f t="shared" si="15"/>
        <v>0</v>
      </c>
      <c r="P26" s="507">
        <f t="shared" si="15"/>
        <v>0</v>
      </c>
      <c r="Q26" s="507">
        <f t="shared" si="15"/>
        <v>0</v>
      </c>
      <c r="R26" s="507">
        <f t="shared" si="15"/>
        <v>0</v>
      </c>
      <c r="S26" s="507">
        <f t="shared" si="15"/>
        <v>0</v>
      </c>
      <c r="T26" s="507">
        <f t="shared" si="15"/>
        <v>0</v>
      </c>
      <c r="U26" s="507">
        <f t="shared" si="15"/>
        <v>0</v>
      </c>
      <c r="V26" s="507">
        <f t="shared" si="15"/>
        <v>0</v>
      </c>
      <c r="W26" s="507">
        <f t="shared" si="15"/>
        <v>0</v>
      </c>
      <c r="X26" s="507">
        <f t="shared" si="15"/>
        <v>0</v>
      </c>
      <c r="Y26" s="507">
        <f t="shared" si="15"/>
        <v>0</v>
      </c>
      <c r="Z26" s="507">
        <f t="shared" si="15"/>
        <v>0</v>
      </c>
      <c r="AA26" s="507">
        <f t="shared" si="15"/>
        <v>0</v>
      </c>
      <c r="AB26" s="507">
        <f t="shared" si="15"/>
        <v>0</v>
      </c>
      <c r="AC26" s="507">
        <f t="shared" si="15"/>
        <v>0</v>
      </c>
      <c r="AD26" s="507">
        <f t="shared" si="15"/>
        <v>0</v>
      </c>
      <c r="AE26" s="507">
        <f t="shared" si="15"/>
        <v>0</v>
      </c>
      <c r="AF26" s="507">
        <f t="shared" si="15"/>
        <v>0</v>
      </c>
      <c r="AG26" s="507">
        <f t="shared" si="15"/>
        <v>0</v>
      </c>
      <c r="AH26" s="507">
        <f t="shared" si="15"/>
        <v>0</v>
      </c>
      <c r="AI26" s="507">
        <f t="shared" si="15"/>
        <v>0</v>
      </c>
      <c r="AJ26" s="507">
        <f t="shared" si="15"/>
        <v>0</v>
      </c>
      <c r="AK26" s="507">
        <f t="shared" si="15"/>
        <v>0</v>
      </c>
      <c r="AL26" s="507">
        <f t="shared" si="15"/>
        <v>0</v>
      </c>
      <c r="AM26" s="507">
        <f t="shared" si="15"/>
        <v>0</v>
      </c>
      <c r="AN26" s="507">
        <f t="shared" si="15"/>
        <v>0</v>
      </c>
      <c r="AO26" s="507">
        <f t="shared" si="15"/>
        <v>0</v>
      </c>
      <c r="AP26" s="507">
        <f t="shared" si="15"/>
        <v>0</v>
      </c>
      <c r="AQ26" s="507">
        <f t="shared" si="15"/>
        <v>0</v>
      </c>
      <c r="AR26" s="507">
        <f t="shared" si="15"/>
        <v>0</v>
      </c>
      <c r="AS26" s="507">
        <f t="shared" si="15"/>
        <v>0</v>
      </c>
      <c r="AT26" s="507">
        <f t="shared" si="15"/>
        <v>0</v>
      </c>
      <c r="AU26" s="507">
        <f t="shared" si="15"/>
        <v>0</v>
      </c>
      <c r="AV26" s="507">
        <f t="shared" si="15"/>
        <v>0</v>
      </c>
      <c r="AW26" s="507">
        <f t="shared" si="15"/>
        <v>0</v>
      </c>
      <c r="AX26" s="507">
        <f t="shared" si="15"/>
        <v>0</v>
      </c>
      <c r="AY26" s="507">
        <f t="shared" si="15"/>
        <v>0</v>
      </c>
      <c r="AZ26" s="507">
        <f t="shared" si="15"/>
        <v>0</v>
      </c>
      <c r="BA26" s="507">
        <f t="shared" si="15"/>
        <v>0</v>
      </c>
    </row>
    <row r="27" spans="1:53" s="15" customFormat="1" ht="15" customHeight="1">
      <c r="A27" s="508">
        <f>'EX.D Operating Expenses'!A85</f>
        <v>0</v>
      </c>
      <c r="C27" s="166">
        <v>0</v>
      </c>
      <c r="D27" s="507">
        <f>'EX.D Operating Expenses'!F85</f>
        <v>0</v>
      </c>
      <c r="E27" s="507">
        <f aca="true" t="shared" si="16" ref="E27:T28">D27*(1+$C27)</f>
        <v>0</v>
      </c>
      <c r="F27" s="507">
        <f t="shared" si="16"/>
        <v>0</v>
      </c>
      <c r="G27" s="507">
        <f t="shared" si="16"/>
        <v>0</v>
      </c>
      <c r="H27" s="507">
        <f t="shared" si="16"/>
        <v>0</v>
      </c>
      <c r="I27" s="507">
        <f t="shared" si="16"/>
        <v>0</v>
      </c>
      <c r="J27" s="507">
        <f t="shared" si="16"/>
        <v>0</v>
      </c>
      <c r="K27" s="507">
        <f t="shared" si="16"/>
        <v>0</v>
      </c>
      <c r="L27" s="507">
        <f t="shared" si="16"/>
        <v>0</v>
      </c>
      <c r="M27" s="507">
        <f t="shared" si="16"/>
        <v>0</v>
      </c>
      <c r="N27" s="507">
        <f t="shared" si="16"/>
        <v>0</v>
      </c>
      <c r="O27" s="507">
        <f t="shared" si="16"/>
        <v>0</v>
      </c>
      <c r="P27" s="507">
        <f t="shared" si="16"/>
        <v>0</v>
      </c>
      <c r="Q27" s="507">
        <f t="shared" si="16"/>
        <v>0</v>
      </c>
      <c r="R27" s="507">
        <f t="shared" si="16"/>
        <v>0</v>
      </c>
      <c r="S27" s="507">
        <f t="shared" si="16"/>
        <v>0</v>
      </c>
      <c r="T27" s="507">
        <f t="shared" si="16"/>
        <v>0</v>
      </c>
      <c r="U27" s="507">
        <f t="shared" si="15"/>
        <v>0</v>
      </c>
      <c r="V27" s="507">
        <f t="shared" si="15"/>
        <v>0</v>
      </c>
      <c r="W27" s="507">
        <f t="shared" si="15"/>
        <v>0</v>
      </c>
      <c r="X27" s="507">
        <f t="shared" si="15"/>
        <v>0</v>
      </c>
      <c r="Y27" s="507">
        <f t="shared" si="15"/>
        <v>0</v>
      </c>
      <c r="Z27" s="507">
        <f t="shared" si="15"/>
        <v>0</v>
      </c>
      <c r="AA27" s="507">
        <f t="shared" si="15"/>
        <v>0</v>
      </c>
      <c r="AB27" s="507">
        <f t="shared" si="15"/>
        <v>0</v>
      </c>
      <c r="AC27" s="507">
        <f t="shared" si="15"/>
        <v>0</v>
      </c>
      <c r="AD27" s="507">
        <f t="shared" si="15"/>
        <v>0</v>
      </c>
      <c r="AE27" s="507">
        <f t="shared" si="15"/>
        <v>0</v>
      </c>
      <c r="AF27" s="507">
        <f t="shared" si="15"/>
        <v>0</v>
      </c>
      <c r="AG27" s="507">
        <f t="shared" si="15"/>
        <v>0</v>
      </c>
      <c r="AH27" s="507">
        <f t="shared" si="15"/>
        <v>0</v>
      </c>
      <c r="AI27" s="507">
        <f t="shared" si="15"/>
        <v>0</v>
      </c>
      <c r="AJ27" s="507">
        <f t="shared" si="15"/>
        <v>0</v>
      </c>
      <c r="AK27" s="507">
        <f t="shared" si="15"/>
        <v>0</v>
      </c>
      <c r="AL27" s="507">
        <f t="shared" si="15"/>
        <v>0</v>
      </c>
      <c r="AM27" s="507">
        <f t="shared" si="15"/>
        <v>0</v>
      </c>
      <c r="AN27" s="507">
        <f t="shared" si="15"/>
        <v>0</v>
      </c>
      <c r="AO27" s="507">
        <f t="shared" si="15"/>
        <v>0</v>
      </c>
      <c r="AP27" s="507">
        <f t="shared" si="15"/>
        <v>0</v>
      </c>
      <c r="AQ27" s="507">
        <f t="shared" si="15"/>
        <v>0</v>
      </c>
      <c r="AR27" s="507">
        <f t="shared" si="15"/>
        <v>0</v>
      </c>
      <c r="AS27" s="507">
        <f t="shared" si="15"/>
        <v>0</v>
      </c>
      <c r="AT27" s="507">
        <f t="shared" si="15"/>
        <v>0</v>
      </c>
      <c r="AU27" s="507">
        <f t="shared" si="15"/>
        <v>0</v>
      </c>
      <c r="AV27" s="507">
        <f t="shared" si="15"/>
        <v>0</v>
      </c>
      <c r="AW27" s="507">
        <f t="shared" si="15"/>
        <v>0</v>
      </c>
      <c r="AX27" s="507">
        <f t="shared" si="15"/>
        <v>0</v>
      </c>
      <c r="AY27" s="507">
        <f t="shared" si="15"/>
        <v>0</v>
      </c>
      <c r="AZ27" s="507">
        <f t="shared" si="15"/>
        <v>0</v>
      </c>
      <c r="BA27" s="507">
        <f t="shared" si="15"/>
        <v>0</v>
      </c>
    </row>
    <row r="28" spans="1:53" s="15" customFormat="1" ht="15" customHeight="1">
      <c r="A28" s="508">
        <f>'EX.D Operating Expenses'!A86</f>
        <v>0</v>
      </c>
      <c r="C28" s="166">
        <v>0</v>
      </c>
      <c r="D28" s="444">
        <f>'EX.D Operating Expenses'!F86</f>
        <v>0</v>
      </c>
      <c r="E28" s="444">
        <f t="shared" si="16"/>
        <v>0</v>
      </c>
      <c r="F28" s="444">
        <f t="shared" si="15"/>
        <v>0</v>
      </c>
      <c r="G28" s="444">
        <f t="shared" si="15"/>
        <v>0</v>
      </c>
      <c r="H28" s="444">
        <f t="shared" si="15"/>
        <v>0</v>
      </c>
      <c r="I28" s="444">
        <f t="shared" si="15"/>
        <v>0</v>
      </c>
      <c r="J28" s="444">
        <f t="shared" si="15"/>
        <v>0</v>
      </c>
      <c r="K28" s="444">
        <f t="shared" si="15"/>
        <v>0</v>
      </c>
      <c r="L28" s="444">
        <f t="shared" si="15"/>
        <v>0</v>
      </c>
      <c r="M28" s="444">
        <f t="shared" si="15"/>
        <v>0</v>
      </c>
      <c r="N28" s="444">
        <f t="shared" si="15"/>
        <v>0</v>
      </c>
      <c r="O28" s="444">
        <f t="shared" si="15"/>
        <v>0</v>
      </c>
      <c r="P28" s="444">
        <f t="shared" si="15"/>
        <v>0</v>
      </c>
      <c r="Q28" s="444">
        <f t="shared" si="15"/>
        <v>0</v>
      </c>
      <c r="R28" s="444">
        <f t="shared" si="15"/>
        <v>0</v>
      </c>
      <c r="S28" s="444">
        <f t="shared" si="15"/>
        <v>0</v>
      </c>
      <c r="T28" s="444">
        <f t="shared" si="15"/>
        <v>0</v>
      </c>
      <c r="U28" s="444">
        <f t="shared" si="15"/>
        <v>0</v>
      </c>
      <c r="V28" s="444">
        <f t="shared" si="15"/>
        <v>0</v>
      </c>
      <c r="W28" s="444">
        <f t="shared" si="15"/>
        <v>0</v>
      </c>
      <c r="X28" s="444">
        <f t="shared" si="15"/>
        <v>0</v>
      </c>
      <c r="Y28" s="444">
        <f t="shared" si="15"/>
        <v>0</v>
      </c>
      <c r="Z28" s="444">
        <f t="shared" si="15"/>
        <v>0</v>
      </c>
      <c r="AA28" s="444">
        <f t="shared" si="15"/>
        <v>0</v>
      </c>
      <c r="AB28" s="444">
        <f t="shared" si="15"/>
        <v>0</v>
      </c>
      <c r="AC28" s="444">
        <f t="shared" si="15"/>
        <v>0</v>
      </c>
      <c r="AD28" s="444">
        <f t="shared" si="15"/>
        <v>0</v>
      </c>
      <c r="AE28" s="444">
        <f t="shared" si="15"/>
        <v>0</v>
      </c>
      <c r="AF28" s="444">
        <f t="shared" si="15"/>
        <v>0</v>
      </c>
      <c r="AG28" s="444">
        <f t="shared" si="15"/>
        <v>0</v>
      </c>
      <c r="AH28" s="444">
        <f t="shared" si="15"/>
        <v>0</v>
      </c>
      <c r="AI28" s="444">
        <f t="shared" si="15"/>
        <v>0</v>
      </c>
      <c r="AJ28" s="444">
        <f t="shared" si="15"/>
        <v>0</v>
      </c>
      <c r="AK28" s="444">
        <f t="shared" si="15"/>
        <v>0</v>
      </c>
      <c r="AL28" s="444">
        <f t="shared" si="15"/>
        <v>0</v>
      </c>
      <c r="AM28" s="444">
        <f t="shared" si="15"/>
        <v>0</v>
      </c>
      <c r="AN28" s="444">
        <f t="shared" si="15"/>
        <v>0</v>
      </c>
      <c r="AO28" s="444">
        <f t="shared" si="15"/>
        <v>0</v>
      </c>
      <c r="AP28" s="444">
        <f t="shared" si="15"/>
        <v>0</v>
      </c>
      <c r="AQ28" s="444">
        <f t="shared" si="15"/>
        <v>0</v>
      </c>
      <c r="AR28" s="444">
        <f t="shared" si="15"/>
        <v>0</v>
      </c>
      <c r="AS28" s="444">
        <f t="shared" si="15"/>
        <v>0</v>
      </c>
      <c r="AT28" s="444">
        <f t="shared" si="15"/>
        <v>0</v>
      </c>
      <c r="AU28" s="444">
        <f t="shared" si="15"/>
        <v>0</v>
      </c>
      <c r="AV28" s="444">
        <f t="shared" si="15"/>
        <v>0</v>
      </c>
      <c r="AW28" s="444">
        <f t="shared" si="15"/>
        <v>0</v>
      </c>
      <c r="AX28" s="444">
        <f t="shared" si="15"/>
        <v>0</v>
      </c>
      <c r="AY28" s="444">
        <f t="shared" si="15"/>
        <v>0</v>
      </c>
      <c r="AZ28" s="444">
        <f t="shared" si="15"/>
        <v>0</v>
      </c>
      <c r="BA28" s="444">
        <f t="shared" si="15"/>
        <v>0</v>
      </c>
    </row>
    <row r="29" spans="1:53" s="15" customFormat="1" ht="12">
      <c r="A29" s="108" t="s">
        <v>136</v>
      </c>
      <c r="C29" s="21"/>
      <c r="D29" s="162">
        <f>SUM(D23:D28)</f>
        <v>0</v>
      </c>
      <c r="E29" s="162">
        <f aca="true" t="shared" si="17" ref="E29:BA29">SUM(E23:E28)</f>
        <v>0</v>
      </c>
      <c r="F29" s="162">
        <f t="shared" si="17"/>
        <v>0</v>
      </c>
      <c r="G29" s="162">
        <f t="shared" si="17"/>
        <v>0</v>
      </c>
      <c r="H29" s="162">
        <f t="shared" si="17"/>
        <v>0</v>
      </c>
      <c r="I29" s="162">
        <f t="shared" si="17"/>
        <v>0</v>
      </c>
      <c r="J29" s="162">
        <f t="shared" si="17"/>
        <v>0</v>
      </c>
      <c r="K29" s="162">
        <f t="shared" si="17"/>
        <v>0</v>
      </c>
      <c r="L29" s="162">
        <f t="shared" si="17"/>
        <v>0</v>
      </c>
      <c r="M29" s="162">
        <f t="shared" si="17"/>
        <v>0</v>
      </c>
      <c r="N29" s="162">
        <f t="shared" si="17"/>
        <v>0</v>
      </c>
      <c r="O29" s="162">
        <f t="shared" si="17"/>
        <v>0</v>
      </c>
      <c r="P29" s="162">
        <f t="shared" si="17"/>
        <v>0</v>
      </c>
      <c r="Q29" s="162">
        <f t="shared" si="17"/>
        <v>0</v>
      </c>
      <c r="R29" s="162">
        <f t="shared" si="17"/>
        <v>0</v>
      </c>
      <c r="S29" s="162">
        <f t="shared" si="17"/>
        <v>0</v>
      </c>
      <c r="T29" s="162">
        <f t="shared" si="17"/>
        <v>0</v>
      </c>
      <c r="U29" s="162">
        <f t="shared" si="17"/>
        <v>0</v>
      </c>
      <c r="V29" s="162">
        <f t="shared" si="17"/>
        <v>0</v>
      </c>
      <c r="W29" s="162">
        <f t="shared" si="17"/>
        <v>0</v>
      </c>
      <c r="X29" s="162">
        <f t="shared" si="17"/>
        <v>0</v>
      </c>
      <c r="Y29" s="162">
        <f t="shared" si="17"/>
        <v>0</v>
      </c>
      <c r="Z29" s="162">
        <f t="shared" si="17"/>
        <v>0</v>
      </c>
      <c r="AA29" s="162">
        <f t="shared" si="17"/>
        <v>0</v>
      </c>
      <c r="AB29" s="162">
        <f t="shared" si="17"/>
        <v>0</v>
      </c>
      <c r="AC29" s="162">
        <f t="shared" si="17"/>
        <v>0</v>
      </c>
      <c r="AD29" s="162">
        <f t="shared" si="17"/>
        <v>0</v>
      </c>
      <c r="AE29" s="162">
        <f t="shared" si="17"/>
        <v>0</v>
      </c>
      <c r="AF29" s="162">
        <f t="shared" si="17"/>
        <v>0</v>
      </c>
      <c r="AG29" s="162">
        <f t="shared" si="17"/>
        <v>0</v>
      </c>
      <c r="AH29" s="162">
        <f t="shared" si="17"/>
        <v>0</v>
      </c>
      <c r="AI29" s="162">
        <f t="shared" si="17"/>
        <v>0</v>
      </c>
      <c r="AJ29" s="162">
        <f t="shared" si="17"/>
        <v>0</v>
      </c>
      <c r="AK29" s="162">
        <f t="shared" si="17"/>
        <v>0</v>
      </c>
      <c r="AL29" s="162">
        <f t="shared" si="17"/>
        <v>0</v>
      </c>
      <c r="AM29" s="162">
        <f t="shared" si="17"/>
        <v>0</v>
      </c>
      <c r="AN29" s="162">
        <f t="shared" si="17"/>
        <v>0</v>
      </c>
      <c r="AO29" s="162">
        <f t="shared" si="17"/>
        <v>0</v>
      </c>
      <c r="AP29" s="162">
        <f t="shared" si="17"/>
        <v>0</v>
      </c>
      <c r="AQ29" s="162">
        <f t="shared" si="17"/>
        <v>0</v>
      </c>
      <c r="AR29" s="162">
        <f t="shared" si="17"/>
        <v>0</v>
      </c>
      <c r="AS29" s="162">
        <f t="shared" si="17"/>
        <v>0</v>
      </c>
      <c r="AT29" s="162">
        <f t="shared" si="17"/>
        <v>0</v>
      </c>
      <c r="AU29" s="162">
        <f t="shared" si="17"/>
        <v>0</v>
      </c>
      <c r="AV29" s="162">
        <f t="shared" si="17"/>
        <v>0</v>
      </c>
      <c r="AW29" s="162">
        <f t="shared" si="17"/>
        <v>0</v>
      </c>
      <c r="AX29" s="162">
        <f t="shared" si="17"/>
        <v>0</v>
      </c>
      <c r="AY29" s="162">
        <f t="shared" si="17"/>
        <v>0</v>
      </c>
      <c r="AZ29" s="162">
        <f t="shared" si="17"/>
        <v>0</v>
      </c>
      <c r="BA29" s="162">
        <f t="shared" si="17"/>
        <v>0</v>
      </c>
    </row>
    <row r="30" spans="3:53" s="15" customFormat="1" ht="12">
      <c r="C30" s="21"/>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row>
    <row r="31" spans="1:53" s="15" customFormat="1" ht="12.75">
      <c r="A31" s="22" t="s">
        <v>137</v>
      </c>
      <c r="C31" s="21"/>
      <c r="D31" s="175">
        <f aca="true" t="shared" si="18" ref="D31:AI31">D20-D29</f>
        <v>0</v>
      </c>
      <c r="E31" s="175">
        <f t="shared" si="18"/>
        <v>0</v>
      </c>
      <c r="F31" s="175">
        <f t="shared" si="18"/>
        <v>0</v>
      </c>
      <c r="G31" s="175">
        <f t="shared" si="18"/>
        <v>0</v>
      </c>
      <c r="H31" s="175">
        <f t="shared" si="18"/>
        <v>0</v>
      </c>
      <c r="I31" s="175">
        <f t="shared" si="18"/>
        <v>0</v>
      </c>
      <c r="J31" s="175">
        <f t="shared" si="18"/>
        <v>0</v>
      </c>
      <c r="K31" s="175">
        <f t="shared" si="18"/>
        <v>0</v>
      </c>
      <c r="L31" s="175">
        <f t="shared" si="18"/>
        <v>0</v>
      </c>
      <c r="M31" s="175">
        <f t="shared" si="18"/>
        <v>0</v>
      </c>
      <c r="N31" s="175">
        <f t="shared" si="18"/>
        <v>0</v>
      </c>
      <c r="O31" s="175">
        <f t="shared" si="18"/>
        <v>0</v>
      </c>
      <c r="P31" s="175">
        <f t="shared" si="18"/>
        <v>0</v>
      </c>
      <c r="Q31" s="175">
        <f t="shared" si="18"/>
        <v>0</v>
      </c>
      <c r="R31" s="175">
        <f t="shared" si="18"/>
        <v>0</v>
      </c>
      <c r="S31" s="175">
        <f t="shared" si="18"/>
        <v>0</v>
      </c>
      <c r="T31" s="175">
        <f t="shared" si="18"/>
        <v>0</v>
      </c>
      <c r="U31" s="175">
        <f t="shared" si="18"/>
        <v>0</v>
      </c>
      <c r="V31" s="175">
        <f t="shared" si="18"/>
        <v>0</v>
      </c>
      <c r="W31" s="175">
        <f t="shared" si="18"/>
        <v>0</v>
      </c>
      <c r="X31" s="175">
        <f t="shared" si="18"/>
        <v>0</v>
      </c>
      <c r="Y31" s="175">
        <f t="shared" si="18"/>
        <v>0</v>
      </c>
      <c r="Z31" s="175">
        <f t="shared" si="18"/>
        <v>0</v>
      </c>
      <c r="AA31" s="175">
        <f t="shared" si="18"/>
        <v>0</v>
      </c>
      <c r="AB31" s="175">
        <f t="shared" si="18"/>
        <v>0</v>
      </c>
      <c r="AC31" s="175">
        <f t="shared" si="18"/>
        <v>0</v>
      </c>
      <c r="AD31" s="175">
        <f t="shared" si="18"/>
        <v>0</v>
      </c>
      <c r="AE31" s="175">
        <f t="shared" si="18"/>
        <v>0</v>
      </c>
      <c r="AF31" s="175">
        <f t="shared" si="18"/>
        <v>0</v>
      </c>
      <c r="AG31" s="175">
        <f t="shared" si="18"/>
        <v>0</v>
      </c>
      <c r="AH31" s="175">
        <f t="shared" si="18"/>
        <v>0</v>
      </c>
      <c r="AI31" s="175">
        <f t="shared" si="18"/>
        <v>0</v>
      </c>
      <c r="AJ31" s="175">
        <f aca="true" t="shared" si="19" ref="AJ31:BA31">AJ20-AJ29</f>
        <v>0</v>
      </c>
      <c r="AK31" s="175">
        <f t="shared" si="19"/>
        <v>0</v>
      </c>
      <c r="AL31" s="175">
        <f t="shared" si="19"/>
        <v>0</v>
      </c>
      <c r="AM31" s="175">
        <f t="shared" si="19"/>
        <v>0</v>
      </c>
      <c r="AN31" s="175">
        <f t="shared" si="19"/>
        <v>0</v>
      </c>
      <c r="AO31" s="175">
        <f t="shared" si="19"/>
        <v>0</v>
      </c>
      <c r="AP31" s="175">
        <f t="shared" si="19"/>
        <v>0</v>
      </c>
      <c r="AQ31" s="175">
        <f t="shared" si="19"/>
        <v>0</v>
      </c>
      <c r="AR31" s="175">
        <f t="shared" si="19"/>
        <v>0</v>
      </c>
      <c r="AS31" s="175">
        <f t="shared" si="19"/>
        <v>0</v>
      </c>
      <c r="AT31" s="175">
        <f t="shared" si="19"/>
        <v>0</v>
      </c>
      <c r="AU31" s="175">
        <f t="shared" si="19"/>
        <v>0</v>
      </c>
      <c r="AV31" s="175">
        <f t="shared" si="19"/>
        <v>0</v>
      </c>
      <c r="AW31" s="175">
        <f t="shared" si="19"/>
        <v>0</v>
      </c>
      <c r="AX31" s="175">
        <f t="shared" si="19"/>
        <v>0</v>
      </c>
      <c r="AY31" s="175">
        <f t="shared" si="19"/>
        <v>0</v>
      </c>
      <c r="AZ31" s="175">
        <f t="shared" si="19"/>
        <v>0</v>
      </c>
      <c r="BA31" s="175">
        <f t="shared" si="19"/>
        <v>0</v>
      </c>
    </row>
    <row r="32" spans="3:53" s="15" customFormat="1" ht="12">
      <c r="C32" s="21"/>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row>
    <row r="33" spans="1:53" s="15" customFormat="1" ht="12.75">
      <c r="A33" s="82" t="s">
        <v>242</v>
      </c>
      <c r="C33" s="21"/>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row>
    <row r="34" spans="1:53" s="15" customFormat="1" ht="15.75" customHeight="1">
      <c r="A34" s="101" t="s">
        <v>243</v>
      </c>
      <c r="B34" s="94" t="s">
        <v>271</v>
      </c>
      <c r="C34" s="191"/>
      <c r="D34" s="507">
        <f>Summary!D68</f>
        <v>0</v>
      </c>
      <c r="E34" s="507">
        <f>D34</f>
        <v>0</v>
      </c>
      <c r="F34" s="507">
        <f aca="true" t="shared" si="20" ref="F34:AG34">E34</f>
        <v>0</v>
      </c>
      <c r="G34" s="507">
        <f t="shared" si="20"/>
        <v>0</v>
      </c>
      <c r="H34" s="507">
        <f t="shared" si="20"/>
        <v>0</v>
      </c>
      <c r="I34" s="507">
        <f t="shared" si="20"/>
        <v>0</v>
      </c>
      <c r="J34" s="507">
        <f t="shared" si="20"/>
        <v>0</v>
      </c>
      <c r="K34" s="507">
        <f t="shared" si="20"/>
        <v>0</v>
      </c>
      <c r="L34" s="507">
        <f t="shared" si="20"/>
        <v>0</v>
      </c>
      <c r="M34" s="507">
        <f t="shared" si="20"/>
        <v>0</v>
      </c>
      <c r="N34" s="507">
        <f t="shared" si="20"/>
        <v>0</v>
      </c>
      <c r="O34" s="507">
        <f t="shared" si="20"/>
        <v>0</v>
      </c>
      <c r="P34" s="507">
        <f t="shared" si="20"/>
        <v>0</v>
      </c>
      <c r="Q34" s="507">
        <f t="shared" si="20"/>
        <v>0</v>
      </c>
      <c r="R34" s="507">
        <f t="shared" si="20"/>
        <v>0</v>
      </c>
      <c r="S34" s="507">
        <f t="shared" si="20"/>
        <v>0</v>
      </c>
      <c r="T34" s="507">
        <f t="shared" si="20"/>
        <v>0</v>
      </c>
      <c r="U34" s="507">
        <f t="shared" si="20"/>
        <v>0</v>
      </c>
      <c r="V34" s="507">
        <f t="shared" si="20"/>
        <v>0</v>
      </c>
      <c r="W34" s="507">
        <f t="shared" si="20"/>
        <v>0</v>
      </c>
      <c r="X34" s="507">
        <f t="shared" si="20"/>
        <v>0</v>
      </c>
      <c r="Y34" s="507">
        <f t="shared" si="20"/>
        <v>0</v>
      </c>
      <c r="Z34" s="507">
        <f t="shared" si="20"/>
        <v>0</v>
      </c>
      <c r="AA34" s="507">
        <f t="shared" si="20"/>
        <v>0</v>
      </c>
      <c r="AB34" s="507">
        <f t="shared" si="20"/>
        <v>0</v>
      </c>
      <c r="AC34" s="507">
        <f t="shared" si="20"/>
        <v>0</v>
      </c>
      <c r="AD34" s="507">
        <f t="shared" si="20"/>
        <v>0</v>
      </c>
      <c r="AE34" s="507">
        <f t="shared" si="20"/>
        <v>0</v>
      </c>
      <c r="AF34" s="507">
        <f t="shared" si="20"/>
        <v>0</v>
      </c>
      <c r="AG34" s="507">
        <f t="shared" si="20"/>
        <v>0</v>
      </c>
      <c r="AH34" s="507"/>
      <c r="AI34" s="507"/>
      <c r="AJ34" s="507"/>
      <c r="AK34" s="507"/>
      <c r="AL34" s="507"/>
      <c r="AM34" s="507"/>
      <c r="AN34" s="507"/>
      <c r="AO34" s="507"/>
      <c r="AP34" s="507"/>
      <c r="AQ34" s="507"/>
      <c r="AR34" s="507"/>
      <c r="AS34" s="507"/>
      <c r="AT34" s="507"/>
      <c r="AU34" s="507"/>
      <c r="AV34" s="507"/>
      <c r="AW34" s="507"/>
      <c r="AX34" s="507"/>
      <c r="AY34" s="507"/>
      <c r="AZ34" s="507"/>
      <c r="BA34" s="507"/>
    </row>
    <row r="35" spans="1:53" s="15" customFormat="1" ht="15.75" customHeight="1">
      <c r="A35" s="101" t="s">
        <v>244</v>
      </c>
      <c r="B35" s="94"/>
      <c r="C35" s="96"/>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row>
    <row r="36" spans="1:53" s="15" customFormat="1" ht="15.75" customHeight="1">
      <c r="A36" s="101" t="s">
        <v>214</v>
      </c>
      <c r="B36" s="94"/>
      <c r="C36" s="21"/>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row>
    <row r="37" spans="3:53" s="15" customFormat="1" ht="12">
      <c r="C37" s="21"/>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row>
    <row r="38" spans="1:53" s="113" customFormat="1" ht="12.75">
      <c r="A38" s="82" t="s">
        <v>138</v>
      </c>
      <c r="C38" s="114"/>
      <c r="D38" s="445">
        <f aca="true" t="shared" si="21" ref="D38:AI38">D31-SUM(D34:D36)</f>
        <v>0</v>
      </c>
      <c r="E38" s="445">
        <f t="shared" si="21"/>
        <v>0</v>
      </c>
      <c r="F38" s="445">
        <f t="shared" si="21"/>
        <v>0</v>
      </c>
      <c r="G38" s="445">
        <f t="shared" si="21"/>
        <v>0</v>
      </c>
      <c r="H38" s="445">
        <f t="shared" si="21"/>
        <v>0</v>
      </c>
      <c r="I38" s="445">
        <f t="shared" si="21"/>
        <v>0</v>
      </c>
      <c r="J38" s="445">
        <f t="shared" si="21"/>
        <v>0</v>
      </c>
      <c r="K38" s="445">
        <f t="shared" si="21"/>
        <v>0</v>
      </c>
      <c r="L38" s="445">
        <f t="shared" si="21"/>
        <v>0</v>
      </c>
      <c r="M38" s="445">
        <f t="shared" si="21"/>
        <v>0</v>
      </c>
      <c r="N38" s="445">
        <f t="shared" si="21"/>
        <v>0</v>
      </c>
      <c r="O38" s="445">
        <f t="shared" si="21"/>
        <v>0</v>
      </c>
      <c r="P38" s="445">
        <f t="shared" si="21"/>
        <v>0</v>
      </c>
      <c r="Q38" s="445">
        <f t="shared" si="21"/>
        <v>0</v>
      </c>
      <c r="R38" s="445">
        <f t="shared" si="21"/>
        <v>0</v>
      </c>
      <c r="S38" s="445">
        <f t="shared" si="21"/>
        <v>0</v>
      </c>
      <c r="T38" s="445">
        <f t="shared" si="21"/>
        <v>0</v>
      </c>
      <c r="U38" s="445">
        <f t="shared" si="21"/>
        <v>0</v>
      </c>
      <c r="V38" s="445">
        <f t="shared" si="21"/>
        <v>0</v>
      </c>
      <c r="W38" s="445">
        <f t="shared" si="21"/>
        <v>0</v>
      </c>
      <c r="X38" s="445">
        <f t="shared" si="21"/>
        <v>0</v>
      </c>
      <c r="Y38" s="445">
        <f t="shared" si="21"/>
        <v>0</v>
      </c>
      <c r="Z38" s="445">
        <f t="shared" si="21"/>
        <v>0</v>
      </c>
      <c r="AA38" s="445">
        <f t="shared" si="21"/>
        <v>0</v>
      </c>
      <c r="AB38" s="445">
        <f t="shared" si="21"/>
        <v>0</v>
      </c>
      <c r="AC38" s="445">
        <f t="shared" si="21"/>
        <v>0</v>
      </c>
      <c r="AD38" s="445">
        <f t="shared" si="21"/>
        <v>0</v>
      </c>
      <c r="AE38" s="445">
        <f t="shared" si="21"/>
        <v>0</v>
      </c>
      <c r="AF38" s="445">
        <f t="shared" si="21"/>
        <v>0</v>
      </c>
      <c r="AG38" s="445">
        <f t="shared" si="21"/>
        <v>0</v>
      </c>
      <c r="AH38" s="445">
        <f t="shared" si="21"/>
        <v>0</v>
      </c>
      <c r="AI38" s="445">
        <f t="shared" si="21"/>
        <v>0</v>
      </c>
      <c r="AJ38" s="445">
        <f aca="true" t="shared" si="22" ref="AJ38:BA38">AJ31-SUM(AJ34:AJ36)</f>
        <v>0</v>
      </c>
      <c r="AK38" s="445">
        <f t="shared" si="22"/>
        <v>0</v>
      </c>
      <c r="AL38" s="445">
        <f t="shared" si="22"/>
        <v>0</v>
      </c>
      <c r="AM38" s="445">
        <f t="shared" si="22"/>
        <v>0</v>
      </c>
      <c r="AN38" s="445">
        <f t="shared" si="22"/>
        <v>0</v>
      </c>
      <c r="AO38" s="445">
        <f t="shared" si="22"/>
        <v>0</v>
      </c>
      <c r="AP38" s="445">
        <f t="shared" si="22"/>
        <v>0</v>
      </c>
      <c r="AQ38" s="445">
        <f t="shared" si="22"/>
        <v>0</v>
      </c>
      <c r="AR38" s="445">
        <f t="shared" si="22"/>
        <v>0</v>
      </c>
      <c r="AS38" s="445">
        <f t="shared" si="22"/>
        <v>0</v>
      </c>
      <c r="AT38" s="445">
        <f t="shared" si="22"/>
        <v>0</v>
      </c>
      <c r="AU38" s="445">
        <f t="shared" si="22"/>
        <v>0</v>
      </c>
      <c r="AV38" s="445">
        <f t="shared" si="22"/>
        <v>0</v>
      </c>
      <c r="AW38" s="445">
        <f t="shared" si="22"/>
        <v>0</v>
      </c>
      <c r="AX38" s="445">
        <f t="shared" si="22"/>
        <v>0</v>
      </c>
      <c r="AY38" s="445">
        <f t="shared" si="22"/>
        <v>0</v>
      </c>
      <c r="AZ38" s="445">
        <f t="shared" si="22"/>
        <v>0</v>
      </c>
      <c r="BA38" s="445">
        <f t="shared" si="22"/>
        <v>0</v>
      </c>
    </row>
    <row r="39" spans="3:53" s="15" customFormat="1" ht="12">
      <c r="C39" s="2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row>
    <row r="40" spans="4:53" s="15" customFormat="1" ht="12">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row>
    <row r="41" spans="4:53" s="15" customFormat="1" ht="12">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row>
    <row r="42" spans="1:53" s="15" customFormat="1" ht="12.75">
      <c r="A42" s="82" t="s">
        <v>139</v>
      </c>
      <c r="C42" s="2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row>
    <row r="43" spans="2:53" ht="14.25" customHeight="1">
      <c r="B43" t="s">
        <v>243</v>
      </c>
      <c r="D43" s="176">
        <f>IF(D34&gt;0,D$31/D34,0)</f>
        <v>0</v>
      </c>
      <c r="E43" s="176">
        <f>IF(E34&gt;0,E$31/E34,0)</f>
        <v>0</v>
      </c>
      <c r="F43" s="176">
        <f aca="true" t="shared" si="23" ref="F43:BA43">IF(F34&gt;0,F$31/F34,0)</f>
        <v>0</v>
      </c>
      <c r="G43" s="176">
        <f t="shared" si="23"/>
        <v>0</v>
      </c>
      <c r="H43" s="176"/>
      <c r="I43" s="176">
        <f t="shared" si="23"/>
        <v>0</v>
      </c>
      <c r="J43" s="176">
        <f t="shared" si="23"/>
        <v>0</v>
      </c>
      <c r="K43" s="176">
        <f t="shared" si="23"/>
        <v>0</v>
      </c>
      <c r="L43" s="176">
        <f t="shared" si="23"/>
        <v>0</v>
      </c>
      <c r="M43" s="176">
        <f t="shared" si="23"/>
        <v>0</v>
      </c>
      <c r="N43" s="176">
        <f t="shared" si="23"/>
        <v>0</v>
      </c>
      <c r="O43" s="176">
        <f t="shared" si="23"/>
        <v>0</v>
      </c>
      <c r="P43" s="176">
        <f t="shared" si="23"/>
        <v>0</v>
      </c>
      <c r="Q43" s="176">
        <f t="shared" si="23"/>
        <v>0</v>
      </c>
      <c r="R43" s="176">
        <f t="shared" si="23"/>
        <v>0</v>
      </c>
      <c r="S43" s="176">
        <f t="shared" si="23"/>
        <v>0</v>
      </c>
      <c r="T43" s="176">
        <f t="shared" si="23"/>
        <v>0</v>
      </c>
      <c r="U43" s="176">
        <f t="shared" si="23"/>
        <v>0</v>
      </c>
      <c r="V43" s="176">
        <f t="shared" si="23"/>
        <v>0</v>
      </c>
      <c r="W43" s="176">
        <f t="shared" si="23"/>
        <v>0</v>
      </c>
      <c r="X43" s="176">
        <f t="shared" si="23"/>
        <v>0</v>
      </c>
      <c r="Y43" s="176">
        <f t="shared" si="23"/>
        <v>0</v>
      </c>
      <c r="Z43" s="176">
        <f t="shared" si="23"/>
        <v>0</v>
      </c>
      <c r="AA43" s="176">
        <f t="shared" si="23"/>
        <v>0</v>
      </c>
      <c r="AB43" s="176">
        <f t="shared" si="23"/>
        <v>0</v>
      </c>
      <c r="AC43" s="176">
        <f t="shared" si="23"/>
        <v>0</v>
      </c>
      <c r="AD43" s="176">
        <f t="shared" si="23"/>
        <v>0</v>
      </c>
      <c r="AE43" s="176">
        <f t="shared" si="23"/>
        <v>0</v>
      </c>
      <c r="AF43" s="176">
        <f t="shared" si="23"/>
        <v>0</v>
      </c>
      <c r="AG43" s="176">
        <f t="shared" si="23"/>
        <v>0</v>
      </c>
      <c r="AH43" s="176">
        <f t="shared" si="23"/>
        <v>0</v>
      </c>
      <c r="AI43" s="176">
        <f t="shared" si="23"/>
        <v>0</v>
      </c>
      <c r="AJ43" s="176">
        <f t="shared" si="23"/>
        <v>0</v>
      </c>
      <c r="AK43" s="176">
        <f t="shared" si="23"/>
        <v>0</v>
      </c>
      <c r="AL43" s="176">
        <f t="shared" si="23"/>
        <v>0</v>
      </c>
      <c r="AM43" s="176">
        <f t="shared" si="23"/>
        <v>0</v>
      </c>
      <c r="AN43" s="176">
        <f t="shared" si="23"/>
        <v>0</v>
      </c>
      <c r="AO43" s="176">
        <f t="shared" si="23"/>
        <v>0</v>
      </c>
      <c r="AP43" s="176">
        <f t="shared" si="23"/>
        <v>0</v>
      </c>
      <c r="AQ43" s="176">
        <f t="shared" si="23"/>
        <v>0</v>
      </c>
      <c r="AR43" s="176">
        <f t="shared" si="23"/>
        <v>0</v>
      </c>
      <c r="AS43" s="176">
        <f t="shared" si="23"/>
        <v>0</v>
      </c>
      <c r="AT43" s="176">
        <f t="shared" si="23"/>
        <v>0</v>
      </c>
      <c r="AU43" s="176">
        <f t="shared" si="23"/>
        <v>0</v>
      </c>
      <c r="AV43" s="176">
        <f t="shared" si="23"/>
        <v>0</v>
      </c>
      <c r="AW43" s="176">
        <f t="shared" si="23"/>
        <v>0</v>
      </c>
      <c r="AX43" s="176">
        <f t="shared" si="23"/>
        <v>0</v>
      </c>
      <c r="AY43" s="176">
        <f t="shared" si="23"/>
        <v>0</v>
      </c>
      <c r="AZ43" s="176">
        <f t="shared" si="23"/>
        <v>0</v>
      </c>
      <c r="BA43" s="176">
        <f t="shared" si="23"/>
        <v>0</v>
      </c>
    </row>
    <row r="44" spans="2:53" ht="14.25" customHeight="1">
      <c r="B44" t="s">
        <v>244</v>
      </c>
      <c r="D44" s="176">
        <f aca="true" t="shared" si="24" ref="D44:AI44">IF(D35&gt;0,D$31/(D35+D34),0)</f>
        <v>0</v>
      </c>
      <c r="E44" s="176">
        <f t="shared" si="24"/>
        <v>0</v>
      </c>
      <c r="F44" s="176">
        <f t="shared" si="24"/>
        <v>0</v>
      </c>
      <c r="G44" s="176">
        <f t="shared" si="24"/>
        <v>0</v>
      </c>
      <c r="H44" s="176">
        <f t="shared" si="24"/>
        <v>0</v>
      </c>
      <c r="I44" s="176">
        <f t="shared" si="24"/>
        <v>0</v>
      </c>
      <c r="J44" s="176">
        <f t="shared" si="24"/>
        <v>0</v>
      </c>
      <c r="K44" s="176">
        <f t="shared" si="24"/>
        <v>0</v>
      </c>
      <c r="L44" s="176">
        <f t="shared" si="24"/>
        <v>0</v>
      </c>
      <c r="M44" s="176">
        <f t="shared" si="24"/>
        <v>0</v>
      </c>
      <c r="N44" s="176">
        <f t="shared" si="24"/>
        <v>0</v>
      </c>
      <c r="O44" s="176">
        <f t="shared" si="24"/>
        <v>0</v>
      </c>
      <c r="P44" s="176">
        <f t="shared" si="24"/>
        <v>0</v>
      </c>
      <c r="Q44" s="176">
        <f t="shared" si="24"/>
        <v>0</v>
      </c>
      <c r="R44" s="176">
        <f t="shared" si="24"/>
        <v>0</v>
      </c>
      <c r="S44" s="176">
        <f t="shared" si="24"/>
        <v>0</v>
      </c>
      <c r="T44" s="176">
        <f t="shared" si="24"/>
        <v>0</v>
      </c>
      <c r="U44" s="176">
        <f t="shared" si="24"/>
        <v>0</v>
      </c>
      <c r="V44" s="176">
        <f t="shared" si="24"/>
        <v>0</v>
      </c>
      <c r="W44" s="176">
        <f t="shared" si="24"/>
        <v>0</v>
      </c>
      <c r="X44" s="176">
        <f t="shared" si="24"/>
        <v>0</v>
      </c>
      <c r="Y44" s="176">
        <f t="shared" si="24"/>
        <v>0</v>
      </c>
      <c r="Z44" s="176">
        <f t="shared" si="24"/>
        <v>0</v>
      </c>
      <c r="AA44" s="176">
        <f t="shared" si="24"/>
        <v>0</v>
      </c>
      <c r="AB44" s="176">
        <f t="shared" si="24"/>
        <v>0</v>
      </c>
      <c r="AC44" s="176">
        <f t="shared" si="24"/>
        <v>0</v>
      </c>
      <c r="AD44" s="176">
        <f t="shared" si="24"/>
        <v>0</v>
      </c>
      <c r="AE44" s="176">
        <f t="shared" si="24"/>
        <v>0</v>
      </c>
      <c r="AF44" s="176">
        <f t="shared" si="24"/>
        <v>0</v>
      </c>
      <c r="AG44" s="176">
        <f t="shared" si="24"/>
        <v>0</v>
      </c>
      <c r="AH44" s="176">
        <f t="shared" si="24"/>
        <v>0</v>
      </c>
      <c r="AI44" s="176">
        <f t="shared" si="24"/>
        <v>0</v>
      </c>
      <c r="AJ44" s="176">
        <f aca="true" t="shared" si="25" ref="AJ44:BA44">IF(AJ35&gt;0,AJ$31/(AJ35+AJ34),0)</f>
        <v>0</v>
      </c>
      <c r="AK44" s="176">
        <f t="shared" si="25"/>
        <v>0</v>
      </c>
      <c r="AL44" s="176">
        <f t="shared" si="25"/>
        <v>0</v>
      </c>
      <c r="AM44" s="176">
        <f t="shared" si="25"/>
        <v>0</v>
      </c>
      <c r="AN44" s="176">
        <f t="shared" si="25"/>
        <v>0</v>
      </c>
      <c r="AO44" s="176">
        <f t="shared" si="25"/>
        <v>0</v>
      </c>
      <c r="AP44" s="176">
        <f t="shared" si="25"/>
        <v>0</v>
      </c>
      <c r="AQ44" s="176">
        <f t="shared" si="25"/>
        <v>0</v>
      </c>
      <c r="AR44" s="176">
        <f t="shared" si="25"/>
        <v>0</v>
      </c>
      <c r="AS44" s="176">
        <f t="shared" si="25"/>
        <v>0</v>
      </c>
      <c r="AT44" s="176">
        <f t="shared" si="25"/>
        <v>0</v>
      </c>
      <c r="AU44" s="176">
        <f t="shared" si="25"/>
        <v>0</v>
      </c>
      <c r="AV44" s="176">
        <f t="shared" si="25"/>
        <v>0</v>
      </c>
      <c r="AW44" s="176">
        <f t="shared" si="25"/>
        <v>0</v>
      </c>
      <c r="AX44" s="176">
        <f t="shared" si="25"/>
        <v>0</v>
      </c>
      <c r="AY44" s="176">
        <f t="shared" si="25"/>
        <v>0</v>
      </c>
      <c r="AZ44" s="176">
        <f t="shared" si="25"/>
        <v>0</v>
      </c>
      <c r="BA44" s="176">
        <f t="shared" si="25"/>
        <v>0</v>
      </c>
    </row>
    <row r="45" spans="2:53" ht="14.25" customHeight="1">
      <c r="B45" t="s">
        <v>214</v>
      </c>
      <c r="D45" s="176">
        <f>IF(D36&gt;0,D$31/D36,0)</f>
        <v>0</v>
      </c>
      <c r="E45" s="176">
        <f>IF(E36&gt;0,E$31/E36,0)</f>
        <v>0</v>
      </c>
      <c r="F45" s="176">
        <f aca="true" t="shared" si="26" ref="F45:BA45">IF(F36&gt;0,F$31/F36,0)</f>
        <v>0</v>
      </c>
      <c r="G45" s="176">
        <f t="shared" si="26"/>
        <v>0</v>
      </c>
      <c r="H45" s="176">
        <f t="shared" si="26"/>
        <v>0</v>
      </c>
      <c r="I45" s="176">
        <f t="shared" si="26"/>
        <v>0</v>
      </c>
      <c r="J45" s="176">
        <f t="shared" si="26"/>
        <v>0</v>
      </c>
      <c r="K45" s="176">
        <f t="shared" si="26"/>
        <v>0</v>
      </c>
      <c r="L45" s="176">
        <f t="shared" si="26"/>
        <v>0</v>
      </c>
      <c r="M45" s="176">
        <f t="shared" si="26"/>
        <v>0</v>
      </c>
      <c r="N45" s="176">
        <f t="shared" si="26"/>
        <v>0</v>
      </c>
      <c r="O45" s="176">
        <f t="shared" si="26"/>
        <v>0</v>
      </c>
      <c r="P45" s="176">
        <f t="shared" si="26"/>
        <v>0</v>
      </c>
      <c r="Q45" s="176">
        <f t="shared" si="26"/>
        <v>0</v>
      </c>
      <c r="R45" s="176">
        <f t="shared" si="26"/>
        <v>0</v>
      </c>
      <c r="S45" s="176">
        <f t="shared" si="26"/>
        <v>0</v>
      </c>
      <c r="T45" s="176">
        <f t="shared" si="26"/>
        <v>0</v>
      </c>
      <c r="U45" s="176">
        <f t="shared" si="26"/>
        <v>0</v>
      </c>
      <c r="V45" s="176">
        <f t="shared" si="26"/>
        <v>0</v>
      </c>
      <c r="W45" s="176">
        <f t="shared" si="26"/>
        <v>0</v>
      </c>
      <c r="X45" s="176">
        <f t="shared" si="26"/>
        <v>0</v>
      </c>
      <c r="Y45" s="176">
        <f t="shared" si="26"/>
        <v>0</v>
      </c>
      <c r="Z45" s="176">
        <f t="shared" si="26"/>
        <v>0</v>
      </c>
      <c r="AA45" s="176">
        <f t="shared" si="26"/>
        <v>0</v>
      </c>
      <c r="AB45" s="176">
        <f t="shared" si="26"/>
        <v>0</v>
      </c>
      <c r="AC45" s="176">
        <f t="shared" si="26"/>
        <v>0</v>
      </c>
      <c r="AD45" s="176">
        <f t="shared" si="26"/>
        <v>0</v>
      </c>
      <c r="AE45" s="176">
        <f t="shared" si="26"/>
        <v>0</v>
      </c>
      <c r="AF45" s="176">
        <f t="shared" si="26"/>
        <v>0</v>
      </c>
      <c r="AG45" s="176">
        <f t="shared" si="26"/>
        <v>0</v>
      </c>
      <c r="AH45" s="176">
        <f t="shared" si="26"/>
        <v>0</v>
      </c>
      <c r="AI45" s="176">
        <f t="shared" si="26"/>
        <v>0</v>
      </c>
      <c r="AJ45" s="176">
        <f t="shared" si="26"/>
        <v>0</v>
      </c>
      <c r="AK45" s="176">
        <f t="shared" si="26"/>
        <v>0</v>
      </c>
      <c r="AL45" s="176">
        <f t="shared" si="26"/>
        <v>0</v>
      </c>
      <c r="AM45" s="176">
        <f t="shared" si="26"/>
        <v>0</v>
      </c>
      <c r="AN45" s="176">
        <f t="shared" si="26"/>
        <v>0</v>
      </c>
      <c r="AO45" s="176">
        <f t="shared" si="26"/>
        <v>0</v>
      </c>
      <c r="AP45" s="176">
        <f t="shared" si="26"/>
        <v>0</v>
      </c>
      <c r="AQ45" s="176">
        <f t="shared" si="26"/>
        <v>0</v>
      </c>
      <c r="AR45" s="176">
        <f t="shared" si="26"/>
        <v>0</v>
      </c>
      <c r="AS45" s="176">
        <f t="shared" si="26"/>
        <v>0</v>
      </c>
      <c r="AT45" s="176">
        <f t="shared" si="26"/>
        <v>0</v>
      </c>
      <c r="AU45" s="176">
        <f t="shared" si="26"/>
        <v>0</v>
      </c>
      <c r="AV45" s="176">
        <f t="shared" si="26"/>
        <v>0</v>
      </c>
      <c r="AW45" s="176">
        <f t="shared" si="26"/>
        <v>0</v>
      </c>
      <c r="AX45" s="176">
        <f t="shared" si="26"/>
        <v>0</v>
      </c>
      <c r="AY45" s="176">
        <f t="shared" si="26"/>
        <v>0</v>
      </c>
      <c r="AZ45" s="176">
        <f t="shared" si="26"/>
        <v>0</v>
      </c>
      <c r="BA45" s="176">
        <f t="shared" si="26"/>
        <v>0</v>
      </c>
    </row>
    <row r="46" spans="4:53" ht="12">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row>
    <row r="47" spans="4:53" ht="12">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row>
    <row r="48" spans="1:57" ht="14.25" customHeight="1">
      <c r="A48" s="94" t="s">
        <v>262</v>
      </c>
      <c r="B48" s="15"/>
      <c r="C48" s="558"/>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1"/>
      <c r="AY48" s="561"/>
      <c r="AZ48" s="561"/>
      <c r="BA48" s="561"/>
      <c r="BB48" s="15"/>
      <c r="BC48" s="15"/>
      <c r="BD48" s="15"/>
      <c r="BE48" s="15"/>
    </row>
    <row r="49" spans="1:57" ht="14.25" customHeight="1">
      <c r="A49" s="15"/>
      <c r="B49" s="94" t="s">
        <v>266</v>
      </c>
      <c r="C49" s="21"/>
      <c r="D49" s="179"/>
      <c r="E49" s="179"/>
      <c r="F49" s="179"/>
      <c r="G49" s="179"/>
      <c r="H49" s="179"/>
      <c r="I49" s="179"/>
      <c r="J49" s="179"/>
      <c r="K49" s="179"/>
      <c r="L49" s="179"/>
      <c r="M49" s="179"/>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5"/>
      <c r="BC49" s="15"/>
      <c r="BD49" s="15"/>
      <c r="BE49" s="15"/>
    </row>
    <row r="50" ht="12">
      <c r="D50" s="115"/>
    </row>
    <row r="52" ht="12">
      <c r="A52" t="s">
        <v>331</v>
      </c>
    </row>
    <row r="53" spans="2:53" ht="12">
      <c r="B53" s="38" t="s">
        <v>541</v>
      </c>
      <c r="C53" s="559" t="s">
        <v>542</v>
      </c>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554"/>
      <c r="BA53" s="554"/>
    </row>
    <row r="54" spans="1:53" ht="12">
      <c r="A54" s="255"/>
      <c r="B54" s="38" t="s">
        <v>538</v>
      </c>
      <c r="C54" s="559" t="s">
        <v>542</v>
      </c>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5"/>
      <c r="AH54" s="554"/>
      <c r="AI54" s="554"/>
      <c r="AJ54" s="554"/>
      <c r="AK54" s="554"/>
      <c r="AL54" s="554"/>
      <c r="AM54" s="554"/>
      <c r="AN54" s="554"/>
      <c r="AO54" s="554"/>
      <c r="AP54" s="554"/>
      <c r="AQ54" s="554"/>
      <c r="AR54" s="554"/>
      <c r="AS54" s="554"/>
      <c r="AT54" s="554"/>
      <c r="AU54" s="554"/>
      <c r="AV54" s="554"/>
      <c r="AW54" s="554"/>
      <c r="AX54" s="554"/>
      <c r="AY54" s="554"/>
      <c r="AZ54" s="554"/>
      <c r="BA54" s="554"/>
    </row>
    <row r="55" spans="1:53" ht="12">
      <c r="A55" s="255"/>
      <c r="B55" s="38" t="s">
        <v>539</v>
      </c>
      <c r="C55" s="559" t="s">
        <v>542</v>
      </c>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5"/>
      <c r="AH55" s="554"/>
      <c r="AI55" s="554"/>
      <c r="AJ55" s="554"/>
      <c r="AK55" s="554"/>
      <c r="AL55" s="554"/>
      <c r="AM55" s="554"/>
      <c r="AN55" s="554"/>
      <c r="AO55" s="554"/>
      <c r="AP55" s="554"/>
      <c r="AQ55" s="554"/>
      <c r="AR55" s="554"/>
      <c r="AS55" s="554"/>
      <c r="AT55" s="554"/>
      <c r="AU55" s="554"/>
      <c r="AV55" s="554"/>
      <c r="AW55" s="554"/>
      <c r="AX55" s="554"/>
      <c r="AY55" s="554"/>
      <c r="AZ55" s="554"/>
      <c r="BA55" s="554"/>
    </row>
    <row r="56" spans="1:53" ht="12">
      <c r="A56" s="255"/>
      <c r="B56" s="38" t="s">
        <v>540</v>
      </c>
      <c r="C56" s="559" t="s">
        <v>542</v>
      </c>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5"/>
      <c r="AH56" s="554"/>
      <c r="AI56" s="554"/>
      <c r="AJ56" s="554"/>
      <c r="AK56" s="554"/>
      <c r="AL56" s="554"/>
      <c r="AM56" s="554"/>
      <c r="AN56" s="554"/>
      <c r="AO56" s="554"/>
      <c r="AP56" s="554"/>
      <c r="AQ56" s="554"/>
      <c r="AR56" s="554"/>
      <c r="AS56" s="554"/>
      <c r="AT56" s="554"/>
      <c r="AU56" s="554"/>
      <c r="AV56" s="554"/>
      <c r="AW56" s="554"/>
      <c r="AX56" s="554"/>
      <c r="AY56" s="554"/>
      <c r="AZ56" s="554"/>
      <c r="BA56" s="554"/>
    </row>
    <row r="57" spans="2:53" ht="12">
      <c r="B57" t="s">
        <v>332</v>
      </c>
      <c r="C57" s="559" t="s">
        <v>542</v>
      </c>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5"/>
      <c r="AH57" s="554"/>
      <c r="AI57" s="554"/>
      <c r="AJ57" s="554"/>
      <c r="AK57" s="554"/>
      <c r="AL57" s="554"/>
      <c r="AM57" s="554"/>
      <c r="AN57" s="554"/>
      <c r="AO57" s="554"/>
      <c r="AP57" s="554"/>
      <c r="AQ57" s="554"/>
      <c r="AR57" s="554"/>
      <c r="AS57" s="554"/>
      <c r="AT57" s="554"/>
      <c r="AU57" s="554"/>
      <c r="AV57" s="554"/>
      <c r="AW57" s="554"/>
      <c r="AX57" s="554"/>
      <c r="AY57" s="554"/>
      <c r="AZ57" s="554"/>
      <c r="BA57" s="554"/>
    </row>
    <row r="58" spans="2:53" ht="12">
      <c r="B58" s="38" t="s">
        <v>543</v>
      </c>
      <c r="C58" s="560">
        <v>0</v>
      </c>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7"/>
      <c r="AH58" s="554"/>
      <c r="AI58" s="554"/>
      <c r="AJ58" s="554"/>
      <c r="AK58" s="554"/>
      <c r="AL58" s="554"/>
      <c r="AM58" s="554"/>
      <c r="AN58" s="554"/>
      <c r="AO58" s="554"/>
      <c r="AP58" s="554"/>
      <c r="AQ58" s="554"/>
      <c r="AR58" s="554"/>
      <c r="AS58" s="554"/>
      <c r="AT58" s="554"/>
      <c r="AU58" s="554"/>
      <c r="AV58" s="554"/>
      <c r="AW58" s="554"/>
      <c r="AX58" s="554"/>
      <c r="AY58" s="554"/>
      <c r="AZ58" s="554"/>
      <c r="BA58" s="554"/>
    </row>
  </sheetData>
  <sheetProtection/>
  <printOptions/>
  <pageMargins left="0.5" right="0.5" top="1" bottom="0.5" header="0.5" footer="0.25"/>
  <pageSetup firstPageNumber="6" useFirstPageNumber="1" fitToWidth="5" horizontalDpi="600" verticalDpi="600" orientation="landscape" scale="58" r:id="rId1"/>
  <headerFooter alignWithMargins="0">
    <oddFooter>&amp;L&amp;A&amp;RVersion 2011
</oddFooter>
  </headerFooter>
  <colBreaks count="4" manualBreakCount="4">
    <brk id="13" max="65535" man="1"/>
    <brk id="23" max="65535" man="1"/>
    <brk id="33" max="65535" man="1"/>
    <brk id="43" max="65535" man="1"/>
  </colBreaks>
</worksheet>
</file>

<file path=xl/worksheets/sheet11.xml><?xml version="1.0" encoding="utf-8"?>
<worksheet xmlns="http://schemas.openxmlformats.org/spreadsheetml/2006/main" xmlns:r="http://schemas.openxmlformats.org/officeDocument/2006/relationships">
  <sheetPr codeName="Sheet8"/>
  <dimension ref="A1:F43"/>
  <sheetViews>
    <sheetView showZeros="0" defaultGridColor="0" view="pageLayout" zoomScaleSheetLayoutView="100" colorId="23" workbookViewId="0" topLeftCell="A1">
      <selection activeCell="D18" sqref="D18"/>
    </sheetView>
  </sheetViews>
  <sheetFormatPr defaultColWidth="9.140625" defaultRowHeight="12.75"/>
  <cols>
    <col min="1" max="1" width="35.28125" style="0" customWidth="1"/>
    <col min="2" max="3" width="16.00390625" style="0" customWidth="1"/>
    <col min="4" max="4" width="19.421875" style="0" customWidth="1"/>
  </cols>
  <sheetData>
    <row r="1" s="1" customFormat="1" ht="12.75">
      <c r="A1" s="12"/>
    </row>
    <row r="2" spans="1:4" s="1" customFormat="1" ht="12.75">
      <c r="A2" s="579">
        <f>'Input Page'!C8</f>
        <v>0</v>
      </c>
      <c r="B2" s="579"/>
      <c r="C2" s="579"/>
      <c r="D2" s="579"/>
    </row>
    <row r="3" s="1" customFormat="1" ht="12.75">
      <c r="A3" s="12"/>
    </row>
    <row r="4" s="1" customFormat="1" ht="12">
      <c r="A4" s="6" t="s">
        <v>53</v>
      </c>
    </row>
    <row r="5" spans="2:3" s="1" customFormat="1" ht="12.75" thickBot="1">
      <c r="B5" s="10"/>
      <c r="C5" s="10"/>
    </row>
    <row r="6" spans="1:6" s="1" customFormat="1" ht="32.25" customHeight="1" thickBot="1">
      <c r="A6" s="72" t="s">
        <v>183</v>
      </c>
      <c r="B6" s="73" t="s">
        <v>184</v>
      </c>
      <c r="C6" s="74" t="s">
        <v>185</v>
      </c>
      <c r="D6" s="75" t="s">
        <v>186</v>
      </c>
      <c r="F6" s="76" t="s">
        <v>194</v>
      </c>
    </row>
    <row r="7" spans="1:6" s="1" customFormat="1" ht="18.75" customHeight="1">
      <c r="A7" s="544" t="s">
        <v>525</v>
      </c>
      <c r="B7" s="545"/>
      <c r="C7" s="545"/>
      <c r="D7" s="250">
        <f aca="true" t="shared" si="0" ref="D7:D16">B7*C7</f>
        <v>0</v>
      </c>
      <c r="F7" s="76" t="s">
        <v>190</v>
      </c>
    </row>
    <row r="8" spans="1:6" s="1" customFormat="1" ht="18.75" customHeight="1">
      <c r="A8" s="438" t="s">
        <v>526</v>
      </c>
      <c r="B8" s="546"/>
      <c r="C8" s="546"/>
      <c r="D8" s="251">
        <f t="shared" si="0"/>
        <v>0</v>
      </c>
      <c r="F8" s="76" t="s">
        <v>191</v>
      </c>
    </row>
    <row r="9" spans="1:6" s="1" customFormat="1" ht="18.75" customHeight="1">
      <c r="A9" s="438" t="s">
        <v>527</v>
      </c>
      <c r="B9" s="546"/>
      <c r="C9" s="546"/>
      <c r="D9" s="251">
        <f t="shared" si="0"/>
        <v>0</v>
      </c>
      <c r="F9" s="76" t="s">
        <v>192</v>
      </c>
    </row>
    <row r="10" spans="1:6" s="1" customFormat="1" ht="18.75" customHeight="1">
      <c r="A10" s="438" t="s">
        <v>528</v>
      </c>
      <c r="B10" s="546"/>
      <c r="C10" s="546"/>
      <c r="D10" s="251">
        <f t="shared" si="0"/>
        <v>0</v>
      </c>
      <c r="F10" s="76" t="s">
        <v>193</v>
      </c>
    </row>
    <row r="11" spans="1:6" s="1" customFormat="1" ht="18.75" customHeight="1">
      <c r="A11" s="183"/>
      <c r="B11" s="547"/>
      <c r="C11" s="547"/>
      <c r="D11" s="252">
        <f t="shared" si="0"/>
        <v>0</v>
      </c>
      <c r="F11" s="76" t="s">
        <v>195</v>
      </c>
    </row>
    <row r="12" spans="1:6" s="1" customFormat="1" ht="18.75" customHeight="1">
      <c r="A12" s="183"/>
      <c r="B12" s="547"/>
      <c r="C12" s="547"/>
      <c r="D12" s="252">
        <f>B12*C12</f>
        <v>0</v>
      </c>
      <c r="F12" s="76"/>
    </row>
    <row r="13" spans="1:6" s="1" customFormat="1" ht="18.75" customHeight="1">
      <c r="A13" s="183"/>
      <c r="B13" s="547"/>
      <c r="C13" s="547"/>
      <c r="D13" s="252">
        <f>B13*C13</f>
        <v>0</v>
      </c>
      <c r="F13" s="76"/>
    </row>
    <row r="14" spans="1:6" s="1" customFormat="1" ht="18.75" customHeight="1">
      <c r="A14" s="183"/>
      <c r="B14" s="547"/>
      <c r="C14" s="547"/>
      <c r="D14" s="252">
        <f>B14*C14</f>
        <v>0</v>
      </c>
      <c r="F14" s="76"/>
    </row>
    <row r="15" spans="1:6" s="1" customFormat="1" ht="18.75" customHeight="1">
      <c r="A15" s="183"/>
      <c r="B15" s="547"/>
      <c r="C15" s="547"/>
      <c r="D15" s="252">
        <f>B15*C15</f>
        <v>0</v>
      </c>
      <c r="F15" s="76"/>
    </row>
    <row r="16" spans="1:4" s="1" customFormat="1" ht="18.75" customHeight="1" thickBot="1">
      <c r="A16" s="185"/>
      <c r="B16" s="548"/>
      <c r="C16" s="548"/>
      <c r="D16" s="253">
        <f t="shared" si="0"/>
        <v>0</v>
      </c>
    </row>
    <row r="17" spans="1:4" s="1" customFormat="1" ht="18.75" customHeight="1" thickBot="1">
      <c r="A17" s="66" t="s">
        <v>58</v>
      </c>
      <c r="B17" s="67">
        <f>SUM(B7:B16)</f>
        <v>0</v>
      </c>
      <c r="C17" s="68"/>
      <c r="D17" s="103">
        <f>SUM(D7:D16)</f>
        <v>0</v>
      </c>
    </row>
    <row r="18" spans="1:4" s="1" customFormat="1" ht="17.25" customHeight="1">
      <c r="A18" s="69"/>
      <c r="B18" s="70"/>
      <c r="C18" s="9"/>
      <c r="D18" s="9"/>
    </row>
    <row r="19" s="1" customFormat="1" ht="12.75" thickBot="1">
      <c r="A19" s="54" t="s">
        <v>292</v>
      </c>
    </row>
    <row r="20" spans="1:4" s="1" customFormat="1" ht="24.75">
      <c r="A20" s="62" t="s">
        <v>183</v>
      </c>
      <c r="B20" s="63" t="s">
        <v>184</v>
      </c>
      <c r="C20" s="64" t="s">
        <v>185</v>
      </c>
      <c r="D20" s="65" t="s">
        <v>186</v>
      </c>
    </row>
    <row r="21" spans="1:4" s="1" customFormat="1" ht="18.75" customHeight="1">
      <c r="A21" s="187"/>
      <c r="B21" s="182"/>
      <c r="C21" s="182"/>
      <c r="D21" s="251">
        <f aca="true" t="shared" si="1" ref="D21:D30">B21*C21</f>
        <v>0</v>
      </c>
    </row>
    <row r="22" spans="1:4" s="1" customFormat="1" ht="18.75" customHeight="1">
      <c r="A22" s="181"/>
      <c r="B22" s="182"/>
      <c r="C22" s="182"/>
      <c r="D22" s="251">
        <f>B22*C22</f>
        <v>0</v>
      </c>
    </row>
    <row r="23" spans="1:4" s="1" customFormat="1" ht="18.75" customHeight="1">
      <c r="A23" s="181"/>
      <c r="B23" s="182"/>
      <c r="C23" s="182"/>
      <c r="D23" s="251">
        <f>B23*C23</f>
        <v>0</v>
      </c>
    </row>
    <row r="24" spans="1:4" s="1" customFormat="1" ht="18.75" customHeight="1">
      <c r="A24" s="181"/>
      <c r="B24" s="182"/>
      <c r="C24" s="182"/>
      <c r="D24" s="251">
        <f>B24*C24</f>
        <v>0</v>
      </c>
    </row>
    <row r="25" spans="1:4" s="1" customFormat="1" ht="18.75" customHeight="1">
      <c r="A25" s="181"/>
      <c r="B25" s="182"/>
      <c r="C25" s="182"/>
      <c r="D25" s="251">
        <f>B25*C25</f>
        <v>0</v>
      </c>
    </row>
    <row r="26" spans="1:4" s="1" customFormat="1" ht="18.75" customHeight="1">
      <c r="A26" s="181"/>
      <c r="B26" s="182"/>
      <c r="C26" s="182"/>
      <c r="D26" s="251">
        <f t="shared" si="1"/>
        <v>0</v>
      </c>
    </row>
    <row r="27" spans="1:4" s="1" customFormat="1" ht="18.75" customHeight="1">
      <c r="A27" s="181"/>
      <c r="B27" s="182"/>
      <c r="C27" s="182"/>
      <c r="D27" s="251">
        <f t="shared" si="1"/>
        <v>0</v>
      </c>
    </row>
    <row r="28" spans="1:4" s="1" customFormat="1" ht="18.75" customHeight="1">
      <c r="A28" s="181"/>
      <c r="B28" s="182"/>
      <c r="C28" s="182"/>
      <c r="D28" s="251">
        <f t="shared" si="1"/>
        <v>0</v>
      </c>
    </row>
    <row r="29" spans="1:4" s="1" customFormat="1" ht="18.75" customHeight="1">
      <c r="A29" s="183"/>
      <c r="B29" s="184"/>
      <c r="C29" s="184"/>
      <c r="D29" s="252">
        <f t="shared" si="1"/>
        <v>0</v>
      </c>
    </row>
    <row r="30" spans="1:4" s="1" customFormat="1" ht="18.75" customHeight="1" thickBot="1">
      <c r="A30" s="185"/>
      <c r="B30" s="186"/>
      <c r="C30" s="186"/>
      <c r="D30" s="253">
        <f t="shared" si="1"/>
        <v>0</v>
      </c>
    </row>
    <row r="31" spans="1:4" s="1" customFormat="1" ht="18.75" customHeight="1" thickBot="1">
      <c r="A31" s="71" t="s">
        <v>187</v>
      </c>
      <c r="B31" s="67">
        <f>SUM(B21:B30)</f>
        <v>0</v>
      </c>
      <c r="C31" s="68"/>
      <c r="D31" s="103">
        <f>SUM(D21:D30)</f>
        <v>0</v>
      </c>
    </row>
    <row r="32" spans="1:2" s="1" customFormat="1" ht="12">
      <c r="A32" s="8"/>
      <c r="B32" s="10"/>
    </row>
    <row r="33" s="1" customFormat="1" ht="12"/>
    <row r="34" spans="1:6" s="1" customFormat="1" ht="12">
      <c r="A34" s="13" t="s">
        <v>59</v>
      </c>
      <c r="B34" s="57">
        <f>B17+B31</f>
        <v>0</v>
      </c>
      <c r="D34" s="254">
        <f>D17+D31</f>
        <v>0</v>
      </c>
      <c r="F34" s="54" t="s">
        <v>196</v>
      </c>
    </row>
    <row r="35" s="1" customFormat="1" ht="12">
      <c r="F35" s="54" t="s">
        <v>197</v>
      </c>
    </row>
    <row r="36" spans="1:2" s="1" customFormat="1" ht="12">
      <c r="A36" s="8" t="s">
        <v>60</v>
      </c>
      <c r="B36" s="14" t="s">
        <v>502</v>
      </c>
    </row>
    <row r="37" spans="2:6" s="1" customFormat="1" ht="12">
      <c r="B37" s="6" t="s">
        <v>61</v>
      </c>
      <c r="D37" s="370">
        <f>IF((B17+B31)&gt;0,B17/(B17+B31),0)</f>
        <v>0</v>
      </c>
      <c r="E37" s="6"/>
      <c r="F37" s="54" t="s">
        <v>198</v>
      </c>
    </row>
    <row r="38" s="1" customFormat="1" ht="12">
      <c r="D38" s="102"/>
    </row>
    <row r="39" spans="1:4" s="1" customFormat="1" ht="12">
      <c r="A39" s="8" t="s">
        <v>62</v>
      </c>
      <c r="B39" s="14" t="s">
        <v>391</v>
      </c>
      <c r="D39" s="102"/>
    </row>
    <row r="40" spans="2:6" s="1" customFormat="1" ht="12">
      <c r="B40" s="6" t="s">
        <v>63</v>
      </c>
      <c r="D40" s="370">
        <f>IF((D17+D31)&gt;0,D17/(D17+D31),0)</f>
        <v>0</v>
      </c>
      <c r="E40" s="6"/>
      <c r="F40" s="54" t="s">
        <v>199</v>
      </c>
    </row>
    <row r="41" s="1" customFormat="1" ht="12">
      <c r="D41" s="102"/>
    </row>
    <row r="42" spans="1:6" s="1" customFormat="1" ht="12">
      <c r="A42" s="8" t="s">
        <v>64</v>
      </c>
      <c r="B42" s="6" t="s">
        <v>65</v>
      </c>
      <c r="D42" s="370">
        <f>IF(D40&gt;D37,D37,D40)</f>
        <v>0</v>
      </c>
      <c r="E42" s="6"/>
      <c r="F42" s="54" t="s">
        <v>200</v>
      </c>
    </row>
    <row r="43" s="1" customFormat="1" ht="12">
      <c r="A43" s="8" t="s">
        <v>66</v>
      </c>
    </row>
    <row r="44" s="1" customFormat="1" ht="12"/>
    <row r="45" s="1" customFormat="1" ht="12"/>
  </sheetData>
  <sheetProtection/>
  <mergeCells count="1">
    <mergeCell ref="A2:D2"/>
  </mergeCells>
  <printOptions/>
  <pageMargins left="1.25" right="0.75" top="1" bottom="1" header="0.5" footer="0.5"/>
  <pageSetup firstPageNumber="3" useFirstPageNumber="1" horizontalDpi="600" verticalDpi="600" orientation="portrait" scale="90" r:id="rId2"/>
  <headerFooter alignWithMargins="0">
    <oddHeader>&amp;C&amp;"Arial,Bold"EXHIBIT F
Low Income Housing Tax Credit
Applicable Fraction Calculation</oddHeader>
    <oddFooter>&amp;L&amp;A&amp;RVersion 2011</oddFooter>
  </headerFooter>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G46"/>
  <sheetViews>
    <sheetView showZeros="0" defaultGridColor="0" view="pageLayout" zoomScaleSheetLayoutView="125" colorId="23" workbookViewId="0" topLeftCell="A1">
      <selection activeCell="A34" sqref="A34"/>
    </sheetView>
  </sheetViews>
  <sheetFormatPr defaultColWidth="9.140625" defaultRowHeight="12.75"/>
  <cols>
    <col min="1" max="1" width="31.421875" style="0" customWidth="1"/>
    <col min="2" max="2" width="16.00390625" style="0" customWidth="1"/>
    <col min="3" max="3" width="6.8515625" style="0" customWidth="1"/>
    <col min="4" max="4" width="2.421875" style="0" customWidth="1"/>
    <col min="5" max="5" width="17.8515625" style="0" customWidth="1"/>
    <col min="7" max="7" width="19.28125" style="0" customWidth="1"/>
  </cols>
  <sheetData>
    <row r="1" spans="1:7" ht="12.75">
      <c r="A1" s="580">
        <f>'Input Page'!C8</f>
        <v>0</v>
      </c>
      <c r="B1" s="580"/>
      <c r="C1" s="580"/>
      <c r="D1" s="580"/>
      <c r="E1" s="580"/>
      <c r="F1" s="580"/>
      <c r="G1" s="580"/>
    </row>
    <row r="2" spans="1:7" ht="12.75">
      <c r="A2" s="321"/>
      <c r="B2" s="321"/>
      <c r="C2" s="321"/>
      <c r="D2" s="321"/>
      <c r="E2" s="321"/>
      <c r="F2" s="321"/>
      <c r="G2" s="321"/>
    </row>
    <row r="3" spans="1:7" s="1" customFormat="1" ht="12.75">
      <c r="A3" s="6"/>
      <c r="E3" s="60"/>
      <c r="G3" s="60"/>
    </row>
    <row r="4" spans="1:7" s="1" customFormat="1" ht="12.75">
      <c r="A4" s="106" t="s">
        <v>241</v>
      </c>
      <c r="B4" s="107"/>
      <c r="E4" s="324">
        <v>0.3</v>
      </c>
      <c r="G4" s="324">
        <v>0.7</v>
      </c>
    </row>
    <row r="5" s="1" customFormat="1" ht="12"/>
    <row r="6" spans="1:7" s="1" customFormat="1" ht="17.25" customHeight="1">
      <c r="A6" s="5" t="s">
        <v>180</v>
      </c>
      <c r="E6" s="533"/>
      <c r="G6" s="543"/>
    </row>
    <row r="7" spans="1:7" s="1" customFormat="1" ht="17.25" customHeight="1">
      <c r="A7" s="5"/>
      <c r="E7" s="9"/>
      <c r="G7" s="9"/>
    </row>
    <row r="8" s="1" customFormat="1" ht="12.75">
      <c r="A8" s="58" t="s">
        <v>178</v>
      </c>
    </row>
    <row r="9" spans="1:7" s="1" customFormat="1" ht="21" customHeight="1">
      <c r="A9" s="53" t="s">
        <v>181</v>
      </c>
      <c r="E9" s="534">
        <v>0</v>
      </c>
      <c r="G9" s="534">
        <v>0</v>
      </c>
    </row>
    <row r="10" spans="1:7" s="1" customFormat="1" ht="21" customHeight="1">
      <c r="A10" s="53" t="s">
        <v>182</v>
      </c>
      <c r="D10" s="8"/>
      <c r="E10" s="534">
        <v>0</v>
      </c>
      <c r="G10" s="534">
        <v>0</v>
      </c>
    </row>
    <row r="11" spans="1:7" s="1" customFormat="1" ht="21" customHeight="1">
      <c r="A11" s="51" t="s">
        <v>49</v>
      </c>
      <c r="D11" s="8"/>
      <c r="E11" s="534">
        <v>0</v>
      </c>
      <c r="G11" s="534">
        <v>0</v>
      </c>
    </row>
    <row r="12" spans="1:7" s="1" customFormat="1" ht="21" customHeight="1">
      <c r="A12" s="5" t="s">
        <v>50</v>
      </c>
      <c r="E12" s="97">
        <f>E6-E9-E10-E11</f>
        <v>0</v>
      </c>
      <c r="G12" s="440">
        <f>G6-G9-G10-G11</f>
        <v>0</v>
      </c>
    </row>
    <row r="13" s="1" customFormat="1" ht="21" customHeight="1"/>
    <row r="14" spans="1:7" s="1" customFormat="1" ht="21" customHeight="1">
      <c r="A14" s="53" t="s">
        <v>273</v>
      </c>
      <c r="E14" s="188">
        <f>'Input Page'!D72</f>
        <v>0</v>
      </c>
      <c r="F14" s="189"/>
      <c r="G14" s="188">
        <f>'Input Page'!F72</f>
        <v>0</v>
      </c>
    </row>
    <row r="15" spans="1:7" s="1" customFormat="1" ht="21" customHeight="1">
      <c r="A15" s="53" t="s">
        <v>293</v>
      </c>
      <c r="E15" s="509">
        <f>IF(ISERROR('EX F TC  App. Fraction'!D42),"",('EX F TC  App. Fraction'!D42))</f>
        <v>0</v>
      </c>
      <c r="F15" s="189"/>
      <c r="G15" s="509">
        <f>IF(ISERROR('EX F TC  App. Fraction'!D42),"",('EX F TC  App. Fraction'!D42))</f>
        <v>0</v>
      </c>
    </row>
    <row r="16" spans="1:7" s="1" customFormat="1" ht="21" customHeight="1">
      <c r="A16" s="59" t="s">
        <v>51</v>
      </c>
      <c r="E16" s="439">
        <f>IF(ISERROR(E12*E15*E14),"",(E12*E15*E14))</f>
        <v>0</v>
      </c>
      <c r="G16" s="439">
        <f>IF(ISERROR(G12*G15*G14),"",(G12*G15*G14))</f>
        <v>0</v>
      </c>
    </row>
    <row r="17" spans="1:7" s="1" customFormat="1" ht="21" customHeight="1">
      <c r="A17" s="59"/>
      <c r="E17" s="39"/>
      <c r="G17" s="39"/>
    </row>
    <row r="18" spans="1:7" s="1" customFormat="1" ht="21" customHeight="1">
      <c r="A18" s="53" t="s">
        <v>179</v>
      </c>
      <c r="E18" s="190">
        <f>'Input Page'!D71</f>
        <v>0</v>
      </c>
      <c r="G18" s="190">
        <f>'Input Page'!F71</f>
        <v>0</v>
      </c>
    </row>
    <row r="19" s="1" customFormat="1" ht="21" customHeight="1"/>
    <row r="20" spans="1:7" s="1" customFormat="1" ht="21" customHeight="1" thickBot="1">
      <c r="A20" s="5" t="s">
        <v>52</v>
      </c>
      <c r="E20" s="98">
        <f>IF(ISERROR(ROUNDDOWN(E16*E18,0)),"",ROUNDDOWN(E16*E18,0))</f>
        <v>0</v>
      </c>
      <c r="G20" s="98">
        <f>IF(ISERROR(ROUNDDOWN(G16*G18,0)),"",ROUNDDOWN(G16*G18,0))</f>
        <v>0</v>
      </c>
    </row>
    <row r="21" s="1" customFormat="1" ht="12.75" thickTop="1">
      <c r="A21" s="11"/>
    </row>
    <row r="22" spans="1:7" s="1" customFormat="1" ht="15" customHeight="1">
      <c r="A22" s="54" t="s">
        <v>240</v>
      </c>
      <c r="E22" s="105">
        <v>0.5</v>
      </c>
      <c r="G22" s="105">
        <v>0.5</v>
      </c>
    </row>
    <row r="23" spans="1:7" s="1" customFormat="1" ht="15" customHeight="1">
      <c r="A23" s="59" t="s">
        <v>239</v>
      </c>
      <c r="E23" s="97">
        <f>IF(ISERROR(ROUNDDOWN(E20*E22,0)),"",ROUNDDOWN(E20*E22,0))</f>
        <v>0</v>
      </c>
      <c r="G23" s="97">
        <f>IF(ISERROR(ROUNDDOWN(G20*G22,0)),"",ROUNDDOWN(G20*G22,0))</f>
        <v>0</v>
      </c>
    </row>
    <row r="24" s="1" customFormat="1" ht="12">
      <c r="A24" s="11"/>
    </row>
    <row r="25" s="1" customFormat="1" ht="12">
      <c r="A25" s="11"/>
    </row>
    <row r="26" s="1" customFormat="1" ht="12">
      <c r="A26" s="11"/>
    </row>
    <row r="27" s="1" customFormat="1" ht="12.75">
      <c r="A27" s="5" t="s">
        <v>523</v>
      </c>
    </row>
    <row r="28" spans="1:7" s="1" customFormat="1" ht="16.5" customHeight="1">
      <c r="A28" s="38" t="s">
        <v>530</v>
      </c>
      <c r="E28" s="535"/>
      <c r="G28" s="535"/>
    </row>
    <row r="29" spans="1:7" s="1" customFormat="1" ht="16.5" customHeight="1">
      <c r="A29" s="38" t="s">
        <v>529</v>
      </c>
      <c r="E29" s="549"/>
      <c r="G29" s="549"/>
    </row>
    <row r="30" spans="1:7" s="1" customFormat="1" ht="16.5" customHeight="1">
      <c r="A30" s="38" t="s">
        <v>531</v>
      </c>
      <c r="E30" s="550"/>
      <c r="G30" s="550"/>
    </row>
    <row r="31" spans="1:7" s="1" customFormat="1" ht="16.5" customHeight="1">
      <c r="A31" s="38" t="s">
        <v>72</v>
      </c>
      <c r="E31" s="535">
        <f>SUM(E29:E30)</f>
        <v>0</v>
      </c>
      <c r="G31" s="535">
        <f>SUM(G29:G30)</f>
        <v>0</v>
      </c>
    </row>
    <row r="32" spans="1:7" s="1" customFormat="1" ht="16.5" customHeight="1">
      <c r="A32" s="38"/>
      <c r="E32" s="535"/>
      <c r="G32" s="535"/>
    </row>
    <row r="33" spans="1:7" ht="16.5" customHeight="1">
      <c r="A33" s="537" t="s">
        <v>298</v>
      </c>
      <c r="E33" s="536">
        <f>'Input Page'!D75</f>
        <v>0</v>
      </c>
      <c r="G33" s="536">
        <f>'Input Page'!F75</f>
        <v>0</v>
      </c>
    </row>
    <row r="34" spans="1:7" ht="16.5" customHeight="1">
      <c r="A34" s="86" t="s">
        <v>522</v>
      </c>
      <c r="E34" s="540"/>
      <c r="G34" s="540"/>
    </row>
    <row r="35" spans="1:7" ht="16.5" customHeight="1">
      <c r="A35" s="86"/>
      <c r="E35" s="536"/>
      <c r="G35" s="536"/>
    </row>
    <row r="36" spans="1:7" ht="16.5" customHeight="1">
      <c r="A36" s="538" t="s">
        <v>532</v>
      </c>
      <c r="E36" s="539" t="str">
        <f>IF(ISERROR((E31/E33)/E34)," ",((E31/E33)/E34))</f>
        <v> </v>
      </c>
      <c r="G36" s="539" t="str">
        <f>IF(ISERROR((G31/G33)/G34)," ",((G31/G33)/G34))</f>
        <v> </v>
      </c>
    </row>
    <row r="37" ht="16.5" customHeight="1"/>
    <row r="38" spans="1:7" ht="16.5" customHeight="1">
      <c r="A38" s="38" t="s">
        <v>533</v>
      </c>
      <c r="E38" s="551">
        <f>IF(ISERROR((E36*(1/1.5))/10),"",((E36*(1/1.5)/10)))</f>
      </c>
      <c r="G38" s="551">
        <f>IF(ISERROR((G36*(1/1.5))/10),"",((G36*(1/1.5)/10)))</f>
      </c>
    </row>
    <row r="39" spans="1:7" ht="16.5" customHeight="1">
      <c r="A39" s="38" t="s">
        <v>534</v>
      </c>
      <c r="E39" s="551">
        <f>IF(ISERROR(($E$36*(1-1/1.5))/10),"",(($E$36*(1-1/1.5)/10)))</f>
      </c>
      <c r="G39" s="551">
        <f>IF(ISERROR(($G$36*(1-1/1.5))/10),"",(($G$36*(1-1/1.5)/10)))</f>
      </c>
    </row>
    <row r="42" ht="12.75">
      <c r="A42" s="458" t="s">
        <v>524</v>
      </c>
    </row>
    <row r="43" spans="1:7" ht="12">
      <c r="A43" s="38" t="s">
        <v>237</v>
      </c>
      <c r="E43" s="541">
        <f>'Input Page'!D68</f>
        <v>0</v>
      </c>
      <c r="G43" s="541">
        <f>'Input Page'!F68</f>
        <v>0</v>
      </c>
    </row>
    <row r="44" spans="1:7" ht="12">
      <c r="A44" s="38" t="s">
        <v>238</v>
      </c>
      <c r="E44" s="541">
        <f>'Input Page'!D69</f>
        <v>0</v>
      </c>
      <c r="G44" s="541">
        <f>'Input Page'!F69</f>
        <v>0</v>
      </c>
    </row>
    <row r="45" ht="12">
      <c r="A45" s="38"/>
    </row>
    <row r="46" ht="12">
      <c r="A46" s="38"/>
    </row>
  </sheetData>
  <sheetProtection/>
  <mergeCells count="1">
    <mergeCell ref="A1:G1"/>
  </mergeCells>
  <printOptions/>
  <pageMargins left="1" right="0.75" top="1" bottom="1" header="0.5" footer="0.5"/>
  <pageSetup firstPageNumber="3" useFirstPageNumber="1" fitToHeight="1" fitToWidth="1" horizontalDpi="600" verticalDpi="600" orientation="portrait" scale="78" r:id="rId2"/>
  <headerFooter alignWithMargins="0">
    <oddHeader>&amp;C&amp;"Arial,Bold"&amp;11EXHIBIT F
Low Income Housing Tax Credit
Calculation</oddHeader>
    <oddFooter>&amp;L&amp;A&amp;RVersion 2011</oddFooter>
  </headerFooter>
  <drawing r:id="rId1"/>
</worksheet>
</file>

<file path=xl/worksheets/sheet13.xml><?xml version="1.0" encoding="utf-8"?>
<worksheet xmlns="http://schemas.openxmlformats.org/spreadsheetml/2006/main" xmlns:r="http://schemas.openxmlformats.org/officeDocument/2006/relationships">
  <sheetPr codeName="Sheet10"/>
  <dimension ref="A1:F21"/>
  <sheetViews>
    <sheetView showZeros="0" defaultGridColor="0" view="pageLayout" zoomScaleSheetLayoutView="115" colorId="23" workbookViewId="0" topLeftCell="A1">
      <selection activeCell="A1" sqref="A1:F1"/>
    </sheetView>
  </sheetViews>
  <sheetFormatPr defaultColWidth="9.140625" defaultRowHeight="12.75"/>
  <cols>
    <col min="1" max="1" width="31.421875" style="0" customWidth="1"/>
    <col min="2" max="3" width="16.00390625" style="0" customWidth="1"/>
    <col min="4" max="4" width="2.421875" style="0" customWidth="1"/>
    <col min="5" max="5" width="17.8515625" style="0" customWidth="1"/>
  </cols>
  <sheetData>
    <row r="1" spans="1:6" s="1" customFormat="1" ht="15">
      <c r="A1" s="581">
        <f>'Input Page'!C8</f>
        <v>0</v>
      </c>
      <c r="B1" s="581"/>
      <c r="C1" s="581"/>
      <c r="D1" s="581"/>
      <c r="E1" s="581"/>
      <c r="F1" s="581"/>
    </row>
    <row r="2" s="1" customFormat="1" ht="58.5" customHeight="1">
      <c r="A2" s="12"/>
    </row>
    <row r="3" spans="1:5" s="1" customFormat="1" ht="25.5" customHeight="1">
      <c r="A3" s="6" t="s">
        <v>67</v>
      </c>
      <c r="E3" s="146"/>
    </row>
    <row r="4" spans="1:5" s="1" customFormat="1" ht="25.5" customHeight="1">
      <c r="A4" s="40" t="s">
        <v>177</v>
      </c>
      <c r="E4" s="462"/>
    </row>
    <row r="5" s="1" customFormat="1" ht="25.5" customHeight="1"/>
    <row r="6" s="1" customFormat="1" ht="25.5" customHeight="1">
      <c r="A6" s="6" t="s">
        <v>68</v>
      </c>
    </row>
    <row r="7" s="1" customFormat="1" ht="25.5" customHeight="1"/>
    <row r="8" spans="1:5" s="1" customFormat="1" ht="25.5" customHeight="1">
      <c r="A8" s="6" t="s">
        <v>69</v>
      </c>
      <c r="E8" s="146"/>
    </row>
    <row r="9" s="1" customFormat="1" ht="25.5" customHeight="1">
      <c r="A9" s="6"/>
    </row>
    <row r="10" s="1" customFormat="1" ht="25.5" customHeight="1"/>
    <row r="11" spans="1:5" s="1" customFormat="1" ht="25.5" customHeight="1">
      <c r="A11" s="40" t="s">
        <v>392</v>
      </c>
      <c r="B11" s="7"/>
      <c r="C11" s="1" t="s">
        <v>393</v>
      </c>
      <c r="E11" s="146"/>
    </row>
    <row r="12" s="1" customFormat="1" ht="12"/>
    <row r="13" spans="1:5" s="1" customFormat="1" ht="12">
      <c r="A13" s="232"/>
      <c r="B13" s="9"/>
      <c r="C13" s="9"/>
      <c r="D13" s="9"/>
      <c r="E13" s="9"/>
    </row>
    <row r="14" spans="1:5" s="1" customFormat="1" ht="12">
      <c r="A14" s="232"/>
      <c r="B14" s="9"/>
      <c r="C14" s="9"/>
      <c r="D14" s="9"/>
      <c r="E14" s="9"/>
    </row>
    <row r="15" spans="1:5" s="1" customFormat="1" ht="12">
      <c r="A15" s="9"/>
      <c r="B15" s="9"/>
      <c r="C15" s="9"/>
      <c r="D15" s="9"/>
      <c r="E15" s="9"/>
    </row>
    <row r="16" s="1" customFormat="1" ht="12"/>
    <row r="17" s="1" customFormat="1" ht="12.75">
      <c r="A17" s="12" t="s">
        <v>70</v>
      </c>
    </row>
    <row r="18" s="1" customFormat="1" ht="12">
      <c r="A18" s="40"/>
    </row>
    <row r="19" s="1" customFormat="1" ht="12">
      <c r="A19" s="6"/>
    </row>
    <row r="20" s="1" customFormat="1" ht="12">
      <c r="A20" s="6"/>
    </row>
    <row r="21" s="1" customFormat="1" ht="12">
      <c r="A21" s="6"/>
    </row>
  </sheetData>
  <sheetProtection/>
  <mergeCells count="1">
    <mergeCell ref="A1:F1"/>
  </mergeCells>
  <printOptions/>
  <pageMargins left="1.25" right="0.75" top="1.25" bottom="1" header="0.5" footer="0.5"/>
  <pageSetup firstPageNumber="3" useFirstPageNumber="1" horizontalDpi="600" verticalDpi="600" orientation="portrait" scale="90" r:id="rId2"/>
  <headerFooter alignWithMargins="0">
    <oddHeader>&amp;C&amp;"Arial,Bold"&amp;11EXHIBIT F
Low Income Housing Tax Credit
Rehabilitation Threshold Test</oddHeader>
    <oddFooter>&amp;L&amp;A&amp;RVersion 2011</oddFooter>
  </headerFooter>
  <drawing r:id="rId1"/>
</worksheet>
</file>

<file path=xl/worksheets/sheet14.xml><?xml version="1.0" encoding="utf-8"?>
<worksheet xmlns="http://schemas.openxmlformats.org/spreadsheetml/2006/main" xmlns:r="http://schemas.openxmlformats.org/officeDocument/2006/relationships">
  <sheetPr codeName="Sheet11"/>
  <dimension ref="A1:I39"/>
  <sheetViews>
    <sheetView defaultGridColor="0" zoomScalePageLayoutView="0" colorId="23" workbookViewId="0" topLeftCell="A19">
      <selection activeCell="A3" sqref="A3"/>
    </sheetView>
  </sheetViews>
  <sheetFormatPr defaultColWidth="9.140625" defaultRowHeight="12.75"/>
  <cols>
    <col min="1" max="1" width="5.7109375" style="23" customWidth="1"/>
    <col min="2" max="2" width="4.421875" style="24" customWidth="1"/>
    <col min="3" max="3" width="21.421875" style="23" customWidth="1"/>
    <col min="4" max="4" width="2.8515625" style="23" customWidth="1"/>
    <col min="5" max="5" width="13.421875" style="23" customWidth="1"/>
    <col min="6" max="6" width="2.140625" style="24" customWidth="1"/>
    <col min="7" max="7" width="12.8515625" style="23" customWidth="1"/>
    <col min="8" max="8" width="2.57421875" style="23" customWidth="1"/>
    <col min="9" max="9" width="13.7109375" style="23" customWidth="1"/>
    <col min="10" max="16384" width="9.140625" style="23" customWidth="1"/>
  </cols>
  <sheetData>
    <row r="1" ht="12.75">
      <c r="E1" s="25" t="s">
        <v>206</v>
      </c>
    </row>
    <row r="2" ht="12.75">
      <c r="D2" s="26" t="s">
        <v>140</v>
      </c>
    </row>
    <row r="6" spans="1:2" ht="12">
      <c r="A6" s="24"/>
      <c r="B6" s="27" t="s">
        <v>141</v>
      </c>
    </row>
    <row r="8" ht="12">
      <c r="B8" s="27" t="s">
        <v>142</v>
      </c>
    </row>
    <row r="10" spans="2:9" ht="16.5" customHeight="1">
      <c r="B10" s="24" t="s">
        <v>143</v>
      </c>
      <c r="C10" s="23" t="s">
        <v>144</v>
      </c>
      <c r="D10" s="23" t="s">
        <v>145</v>
      </c>
      <c r="E10" s="23" t="s">
        <v>6</v>
      </c>
      <c r="F10" s="24" t="s">
        <v>146</v>
      </c>
      <c r="G10" s="23" t="s">
        <v>55</v>
      </c>
      <c r="H10" s="23" t="s">
        <v>147</v>
      </c>
      <c r="I10" s="23" t="s">
        <v>6</v>
      </c>
    </row>
    <row r="11" ht="16.5" customHeight="1"/>
    <row r="12" spans="2:9" ht="16.5" customHeight="1">
      <c r="B12" s="24" t="s">
        <v>148</v>
      </c>
      <c r="C12" s="23" t="s">
        <v>149</v>
      </c>
      <c r="D12" s="23" t="s">
        <v>145</v>
      </c>
      <c r="E12" s="23" t="s">
        <v>6</v>
      </c>
      <c r="F12" s="24" t="s">
        <v>146</v>
      </c>
      <c r="G12" s="23" t="s">
        <v>55</v>
      </c>
      <c r="H12" s="23" t="s">
        <v>147</v>
      </c>
      <c r="I12" s="23" t="s">
        <v>6</v>
      </c>
    </row>
    <row r="13" ht="16.5" customHeight="1"/>
    <row r="14" spans="2:9" ht="16.5" customHeight="1">
      <c r="B14" s="24" t="s">
        <v>150</v>
      </c>
      <c r="C14" s="23" t="s">
        <v>149</v>
      </c>
      <c r="D14" s="23" t="s">
        <v>145</v>
      </c>
      <c r="E14" s="23" t="s">
        <v>6</v>
      </c>
      <c r="F14" s="24" t="s">
        <v>146</v>
      </c>
      <c r="G14" s="23" t="s">
        <v>55</v>
      </c>
      <c r="H14" s="23" t="s">
        <v>147</v>
      </c>
      <c r="I14" s="23" t="s">
        <v>6</v>
      </c>
    </row>
    <row r="15" ht="16.5" customHeight="1"/>
    <row r="16" spans="2:9" ht="16.5" customHeight="1">
      <c r="B16" s="24" t="s">
        <v>151</v>
      </c>
      <c r="C16" s="23" t="s">
        <v>152</v>
      </c>
      <c r="D16" s="23" t="s">
        <v>145</v>
      </c>
      <c r="E16" s="23" t="s">
        <v>6</v>
      </c>
      <c r="F16" s="24" t="s">
        <v>146</v>
      </c>
      <c r="G16" s="23" t="s">
        <v>55</v>
      </c>
      <c r="H16" s="23" t="s">
        <v>147</v>
      </c>
      <c r="I16" s="23" t="s">
        <v>6</v>
      </c>
    </row>
    <row r="17" ht="16.5" customHeight="1"/>
    <row r="18" spans="2:9" ht="16.5" customHeight="1">
      <c r="B18" s="24" t="s">
        <v>153</v>
      </c>
      <c r="C18" s="23" t="s">
        <v>154</v>
      </c>
      <c r="D18" s="23" t="s">
        <v>145</v>
      </c>
      <c r="E18" s="23" t="s">
        <v>6</v>
      </c>
      <c r="F18" s="24" t="s">
        <v>146</v>
      </c>
      <c r="G18" s="23" t="s">
        <v>55</v>
      </c>
      <c r="H18" s="23" t="s">
        <v>147</v>
      </c>
      <c r="I18" s="23" t="s">
        <v>6</v>
      </c>
    </row>
    <row r="19" ht="16.5" customHeight="1"/>
    <row r="20" spans="2:9" ht="16.5" customHeight="1">
      <c r="B20" s="24" t="s">
        <v>155</v>
      </c>
      <c r="C20" s="23" t="s">
        <v>156</v>
      </c>
      <c r="D20" s="23" t="s">
        <v>145</v>
      </c>
      <c r="E20" s="23" t="s">
        <v>6</v>
      </c>
      <c r="F20" s="24" t="s">
        <v>146</v>
      </c>
      <c r="G20" s="23" t="s">
        <v>55</v>
      </c>
      <c r="H20" s="23" t="s">
        <v>147</v>
      </c>
      <c r="I20" s="23" t="s">
        <v>6</v>
      </c>
    </row>
    <row r="21" ht="16.5" customHeight="1"/>
    <row r="22" ht="16.5" customHeight="1"/>
    <row r="23" ht="16.5" customHeight="1">
      <c r="B23" s="27" t="s">
        <v>157</v>
      </c>
    </row>
    <row r="24" ht="16.5" customHeight="1"/>
    <row r="25" spans="2:9" ht="16.5" customHeight="1">
      <c r="B25" s="24" t="s">
        <v>143</v>
      </c>
      <c r="C25" s="23" t="s">
        <v>158</v>
      </c>
      <c r="D25" s="23" t="s">
        <v>145</v>
      </c>
      <c r="E25" s="23" t="s">
        <v>6</v>
      </c>
      <c r="F25" s="24" t="s">
        <v>146</v>
      </c>
      <c r="G25" s="23" t="s">
        <v>55</v>
      </c>
      <c r="H25" s="23" t="s">
        <v>147</v>
      </c>
      <c r="I25" s="23" t="s">
        <v>6</v>
      </c>
    </row>
    <row r="26" ht="16.5" customHeight="1"/>
    <row r="27" spans="2:9" ht="16.5" customHeight="1">
      <c r="B27" s="24" t="s">
        <v>148</v>
      </c>
      <c r="C27" s="23" t="s">
        <v>159</v>
      </c>
      <c r="D27" s="23" t="s">
        <v>145</v>
      </c>
      <c r="E27" s="23" t="s">
        <v>6</v>
      </c>
      <c r="F27" s="24" t="s">
        <v>146</v>
      </c>
      <c r="G27" s="23" t="s">
        <v>55</v>
      </c>
      <c r="H27" s="23" t="s">
        <v>147</v>
      </c>
      <c r="I27" s="23" t="s">
        <v>6</v>
      </c>
    </row>
    <row r="28" ht="16.5" customHeight="1"/>
    <row r="29" ht="16.5" customHeight="1"/>
    <row r="30" ht="16.5" customHeight="1">
      <c r="B30" s="27" t="s">
        <v>160</v>
      </c>
    </row>
    <row r="31" ht="16.5" customHeight="1"/>
    <row r="32" spans="2:9" ht="16.5" customHeight="1">
      <c r="B32" s="24" t="s">
        <v>143</v>
      </c>
      <c r="H32" s="23" t="s">
        <v>147</v>
      </c>
      <c r="I32" s="23" t="s">
        <v>6</v>
      </c>
    </row>
    <row r="33" ht="16.5" customHeight="1"/>
    <row r="34" spans="2:9" ht="16.5" customHeight="1">
      <c r="B34" s="24" t="s">
        <v>148</v>
      </c>
      <c r="H34" s="23" t="s">
        <v>147</v>
      </c>
      <c r="I34" s="23" t="s">
        <v>6</v>
      </c>
    </row>
    <row r="35" ht="16.5" customHeight="1"/>
    <row r="36" spans="2:9" ht="16.5" customHeight="1">
      <c r="B36" s="24" t="s">
        <v>150</v>
      </c>
      <c r="H36" s="23" t="s">
        <v>147</v>
      </c>
      <c r="I36" s="23" t="s">
        <v>6</v>
      </c>
    </row>
    <row r="37" ht="16.5" customHeight="1"/>
    <row r="38" ht="16.5" customHeight="1"/>
    <row r="39" spans="6:9" ht="16.5" customHeight="1">
      <c r="F39" s="28"/>
      <c r="G39" s="29" t="s">
        <v>161</v>
      </c>
      <c r="I39" s="26" t="s">
        <v>6</v>
      </c>
    </row>
  </sheetData>
  <sheetProtection/>
  <printOptions/>
  <pageMargins left="0.75" right="0.75" top="0.5" bottom="1" header="0.5" footer="0.5"/>
  <pageSetup orientation="portrait" r:id="rId1"/>
  <headerFooter alignWithMargins="0">
    <oddFooter>&amp;L&amp;A&amp;RVersion 2011
</oddFooter>
  </headerFooter>
</worksheet>
</file>

<file path=xl/worksheets/sheet15.xml><?xml version="1.0" encoding="utf-8"?>
<worksheet xmlns="http://schemas.openxmlformats.org/spreadsheetml/2006/main" xmlns:r="http://schemas.openxmlformats.org/officeDocument/2006/relationships">
  <sheetPr codeName="Sheet1"/>
  <dimension ref="A1:G95"/>
  <sheetViews>
    <sheetView showZeros="0" defaultGridColor="0" view="pageBreakPreview" zoomScale="110" zoomScaleNormal="50" zoomScaleSheetLayoutView="110" zoomScalePageLayoutView="0" colorId="23" workbookViewId="0" topLeftCell="A1">
      <selection activeCell="C68" sqref="C68"/>
    </sheetView>
  </sheetViews>
  <sheetFormatPr defaultColWidth="9.140625" defaultRowHeight="12.75"/>
  <cols>
    <col min="1" max="1" width="15.57421875" style="208" customWidth="1"/>
    <col min="2" max="2" width="12.7109375" style="208" customWidth="1"/>
    <col min="3" max="7" width="16.28125" style="208" customWidth="1"/>
    <col min="8" max="8" width="14.00390625" style="0" customWidth="1"/>
    <col min="9" max="9" width="19.8515625" style="0" customWidth="1"/>
    <col min="10" max="12" width="18.8515625" style="0" customWidth="1"/>
  </cols>
  <sheetData>
    <row r="1" spans="1:7" ht="15">
      <c r="A1" s="586" t="s">
        <v>469</v>
      </c>
      <c r="B1" s="586"/>
      <c r="C1" s="586"/>
      <c r="D1" s="586"/>
      <c r="E1" s="586"/>
      <c r="F1" s="586"/>
      <c r="G1" s="586"/>
    </row>
    <row r="2" spans="1:7" s="104" customFormat="1" ht="24.75" customHeight="1">
      <c r="A2" s="214" t="s">
        <v>246</v>
      </c>
      <c r="B2" s="465"/>
      <c r="C2" s="584">
        <f>'Input Page'!C8</f>
        <v>0</v>
      </c>
      <c r="D2" s="584"/>
      <c r="E2" s="584"/>
      <c r="F2" s="584"/>
      <c r="G2" s="584"/>
    </row>
    <row r="3" spans="1:7" s="104" customFormat="1" ht="24.75" customHeight="1">
      <c r="A3" s="214" t="s">
        <v>341</v>
      </c>
      <c r="B3" s="466"/>
      <c r="C3" s="585">
        <f>'Input Page'!C15</f>
        <v>0</v>
      </c>
      <c r="D3" s="585"/>
      <c r="E3" s="585"/>
      <c r="F3" s="585"/>
      <c r="G3" s="585"/>
    </row>
    <row r="4" spans="1:7" s="38" customFormat="1" ht="12" customHeight="1">
      <c r="A4" s="583">
        <f>'Input Page'!C7</f>
        <v>0</v>
      </c>
      <c r="B4" s="583"/>
      <c r="C4" s="583"/>
      <c r="D4" s="583"/>
      <c r="E4" s="583"/>
      <c r="F4" s="583"/>
      <c r="G4" s="583"/>
    </row>
    <row r="5" spans="1:7" s="38" customFormat="1" ht="12" customHeight="1">
      <c r="A5" s="270"/>
      <c r="B5" s="270"/>
      <c r="C5" s="270"/>
      <c r="D5" s="269"/>
      <c r="E5" s="272"/>
      <c r="F5" s="271"/>
      <c r="G5" s="269"/>
    </row>
    <row r="6" spans="1:7" s="329" customFormat="1" ht="12" customHeight="1">
      <c r="A6" s="330" t="s">
        <v>397</v>
      </c>
      <c r="B6" s="325">
        <f>+'Input Page'!C10</f>
        <v>0</v>
      </c>
      <c r="C6" s="325"/>
      <c r="D6" s="290"/>
      <c r="E6" s="456" t="s">
        <v>354</v>
      </c>
      <c r="F6" s="325">
        <f>'Input Page'!C16</f>
        <v>0</v>
      </c>
      <c r="G6" s="290"/>
    </row>
    <row r="7" spans="1:7" s="329" customFormat="1" ht="12" customHeight="1">
      <c r="A7" s="330" t="s">
        <v>345</v>
      </c>
      <c r="B7" s="325">
        <f>'Input Page'!C11</f>
        <v>0</v>
      </c>
      <c r="D7" s="290"/>
      <c r="E7" s="325" t="s">
        <v>451</v>
      </c>
      <c r="F7" s="456">
        <f>'Input Page'!C18</f>
        <v>0</v>
      </c>
      <c r="G7" s="290"/>
    </row>
    <row r="8" spans="1:6" s="329" customFormat="1" ht="12" customHeight="1">
      <c r="A8" s="325" t="s">
        <v>395</v>
      </c>
      <c r="D8" s="290"/>
      <c r="E8" s="325" t="s">
        <v>452</v>
      </c>
      <c r="F8" s="456">
        <f>'Input Page'!C19</f>
        <v>0</v>
      </c>
    </row>
    <row r="9" spans="1:7" s="329" customFormat="1" ht="12" customHeight="1">
      <c r="A9" s="330" t="s">
        <v>346</v>
      </c>
      <c r="B9" s="330">
        <f>'Input Page'!C13</f>
        <v>0</v>
      </c>
      <c r="D9" s="290"/>
      <c r="E9" s="330" t="s">
        <v>356</v>
      </c>
      <c r="F9" s="467">
        <f>'Input Page'!C20</f>
        <v>0</v>
      </c>
      <c r="G9" s="290"/>
    </row>
    <row r="10" spans="1:7" s="38" customFormat="1" ht="12" customHeight="1">
      <c r="A10" s="330" t="s">
        <v>337</v>
      </c>
      <c r="B10" s="330">
        <f>'Input Page'!C14</f>
        <v>0</v>
      </c>
      <c r="D10" s="290"/>
      <c r="E10" s="330" t="s">
        <v>453</v>
      </c>
      <c r="F10" s="331">
        <f>'Input Page'!C22</f>
        <v>0</v>
      </c>
      <c r="G10" s="290"/>
    </row>
    <row r="11" spans="1:7" s="38" customFormat="1" ht="12" customHeight="1">
      <c r="A11" s="330"/>
      <c r="B11" s="330"/>
      <c r="D11" s="290"/>
      <c r="E11" s="330" t="s">
        <v>378</v>
      </c>
      <c r="F11" s="214">
        <f>'Input Page'!C23</f>
        <v>0</v>
      </c>
      <c r="G11" s="269"/>
    </row>
    <row r="12" spans="1:3" ht="18" customHeight="1">
      <c r="A12" s="207"/>
      <c r="B12" s="207"/>
      <c r="C12" s="207"/>
    </row>
    <row r="13" spans="1:7" ht="18" customHeight="1">
      <c r="A13" s="288" t="s">
        <v>301</v>
      </c>
      <c r="B13" s="288"/>
      <c r="C13" s="217"/>
      <c r="D13" s="214"/>
      <c r="E13" s="520"/>
      <c r="F13" s="276"/>
      <c r="G13" s="276"/>
    </row>
    <row r="14" spans="1:7" s="258" customFormat="1" ht="14.25" customHeight="1">
      <c r="A14" s="215" t="s">
        <v>314</v>
      </c>
      <c r="B14" s="215"/>
      <c r="C14" s="214">
        <f>'EX. C  Operating Income '!F18</f>
        <v>0</v>
      </c>
      <c r="D14" s="214"/>
      <c r="E14" s="273"/>
      <c r="F14" s="214"/>
      <c r="G14" s="274"/>
    </row>
    <row r="15" spans="1:7" s="258" customFormat="1" ht="14.25" customHeight="1">
      <c r="A15" s="215" t="s">
        <v>290</v>
      </c>
      <c r="B15" s="215"/>
      <c r="C15" s="214">
        <f>'EX. C  Operating Income '!F48</f>
        <v>0</v>
      </c>
      <c r="D15" s="214"/>
      <c r="E15" s="273"/>
      <c r="F15" s="214"/>
      <c r="G15" s="274"/>
    </row>
    <row r="16" spans="1:7" s="258" customFormat="1" ht="14.25" customHeight="1">
      <c r="A16" s="215" t="s">
        <v>291</v>
      </c>
      <c r="B16" s="215"/>
      <c r="C16" s="214">
        <f>'EX. C  Operating Income '!F76</f>
        <v>0</v>
      </c>
      <c r="D16" s="214"/>
      <c r="E16" s="214"/>
      <c r="F16" s="214"/>
      <c r="G16" s="275"/>
    </row>
    <row r="17" spans="1:7" s="258" customFormat="1" ht="14.25" customHeight="1">
      <c r="A17" s="216" t="s">
        <v>313</v>
      </c>
      <c r="B17" s="216"/>
      <c r="C17" s="217">
        <f>'EX. C  Operating Income '!F87</f>
        <v>0</v>
      </c>
      <c r="D17" s="214"/>
      <c r="E17" s="276"/>
      <c r="F17" s="214"/>
      <c r="G17" s="277"/>
    </row>
    <row r="18" spans="1:7" s="267" customFormat="1" ht="19.5" customHeight="1">
      <c r="A18" s="214" t="s">
        <v>279</v>
      </c>
      <c r="B18" s="214"/>
      <c r="C18" s="214">
        <f>SUM(C14:C17)</f>
        <v>0</v>
      </c>
      <c r="D18" s="214"/>
      <c r="E18" s="290"/>
      <c r="F18" s="276"/>
      <c r="G18" s="291"/>
    </row>
    <row r="19" spans="1:7" s="267" customFormat="1" ht="19.5" customHeight="1">
      <c r="A19" s="214"/>
      <c r="B19" s="214"/>
      <c r="C19" s="214"/>
      <c r="D19" s="214"/>
      <c r="E19" s="290"/>
      <c r="F19" s="276"/>
      <c r="G19" s="291"/>
    </row>
    <row r="20" spans="1:7" ht="13.5">
      <c r="A20" s="214"/>
      <c r="B20" s="214"/>
      <c r="C20" s="214"/>
      <c r="D20" s="214"/>
      <c r="E20" s="214"/>
      <c r="F20" s="214"/>
      <c r="G20" s="214"/>
    </row>
    <row r="21" spans="1:7" s="258" customFormat="1" ht="16.5" customHeight="1">
      <c r="A21" s="278" t="s">
        <v>228</v>
      </c>
      <c r="B21" s="278"/>
      <c r="C21" s="278"/>
      <c r="D21" s="278" t="s">
        <v>294</v>
      </c>
      <c r="E21" s="278"/>
      <c r="F21" s="278"/>
      <c r="G21" s="256"/>
    </row>
    <row r="22" spans="1:7" s="258" customFormat="1" ht="16.5" customHeight="1" thickBot="1">
      <c r="A22" s="279"/>
      <c r="B22" s="279"/>
      <c r="C22" s="279"/>
      <c r="D22" s="280" t="s">
        <v>79</v>
      </c>
      <c r="E22" s="280" t="s">
        <v>308</v>
      </c>
      <c r="F22" s="457" t="s">
        <v>454</v>
      </c>
      <c r="G22" s="280" t="s">
        <v>72</v>
      </c>
    </row>
    <row r="23" spans="1:7" s="258" customFormat="1" ht="16.5" customHeight="1">
      <c r="A23" s="214" t="s">
        <v>249</v>
      </c>
      <c r="B23" s="214"/>
      <c r="C23" s="214"/>
      <c r="D23" s="281">
        <f>SUM('EX. A Project Cost'!E6:E10)</f>
        <v>0</v>
      </c>
      <c r="E23" s="282">
        <f>SUM('EX. A Project Cost'!G6:G10)</f>
        <v>0</v>
      </c>
      <c r="F23" s="463">
        <f>IF($G$36=0,0,G23/$G$36)</f>
        <v>0</v>
      </c>
      <c r="G23" s="281">
        <f>SUM('EX. A Project Cost'!I6:I10)</f>
        <v>0</v>
      </c>
    </row>
    <row r="24" spans="1:7" s="258" customFormat="1" ht="16.5" customHeight="1">
      <c r="A24" s="214" t="s">
        <v>250</v>
      </c>
      <c r="B24" s="214"/>
      <c r="C24" s="214"/>
      <c r="D24" s="281">
        <f>SUM('EX. A Project Cost'!E14:E22)</f>
        <v>0</v>
      </c>
      <c r="E24" s="282">
        <f>SUM('EX. A Project Cost'!G14:G22)</f>
        <v>0</v>
      </c>
      <c r="F24" s="463">
        <f aca="true" t="shared" si="0" ref="F24:F34">IF($G$36=0,0,G24/$G$36)</f>
        <v>0</v>
      </c>
      <c r="G24" s="281">
        <f>SUM('EX. A Project Cost'!I14:I22)</f>
        <v>0</v>
      </c>
    </row>
    <row r="25" spans="1:7" s="258" customFormat="1" ht="16.5" customHeight="1">
      <c r="A25" s="214" t="s">
        <v>251</v>
      </c>
      <c r="B25" s="214"/>
      <c r="C25" s="214"/>
      <c r="D25" s="281">
        <f>SUM('EX. A Project Cost'!E25:E32)</f>
        <v>0</v>
      </c>
      <c r="E25" s="282">
        <f>SUM('EX. A Project Cost'!G25:G32)</f>
        <v>0</v>
      </c>
      <c r="F25" s="463">
        <f t="shared" si="0"/>
        <v>0</v>
      </c>
      <c r="G25" s="281">
        <f>SUM('EX. A Project Cost'!I25:I32)</f>
        <v>0</v>
      </c>
    </row>
    <row r="26" spans="1:7" s="258" customFormat="1" ht="16.5" customHeight="1">
      <c r="A26" s="214" t="s">
        <v>233</v>
      </c>
      <c r="B26" s="214"/>
      <c r="C26" s="214"/>
      <c r="D26" s="281">
        <f>SUM('EX. A Project Cost'!E37:E39)</f>
        <v>0</v>
      </c>
      <c r="E26" s="282">
        <f>SUM('EX. A Project Cost'!G37:G39)</f>
        <v>0</v>
      </c>
      <c r="F26" s="463">
        <f t="shared" si="0"/>
        <v>0</v>
      </c>
      <c r="G26" s="281">
        <f>SUM('EX. A Project Cost'!I37:I39)</f>
        <v>0</v>
      </c>
    </row>
    <row r="27" spans="1:7" s="258" customFormat="1" ht="16.5" customHeight="1">
      <c r="A27" s="214" t="s">
        <v>208</v>
      </c>
      <c r="B27" s="214"/>
      <c r="C27" s="214"/>
      <c r="D27" s="281">
        <f>SUM('EX. A Project Cost'!E42:E46)</f>
        <v>0</v>
      </c>
      <c r="E27" s="282">
        <f>SUM('EX. A Project Cost'!G42:G46)</f>
        <v>0</v>
      </c>
      <c r="F27" s="463">
        <f t="shared" si="0"/>
        <v>0</v>
      </c>
      <c r="G27" s="281">
        <f>SUM('EX. A Project Cost'!I42:I46)</f>
        <v>0</v>
      </c>
    </row>
    <row r="28" spans="1:7" s="258" customFormat="1" ht="16.5" customHeight="1">
      <c r="A28" s="214" t="s">
        <v>252</v>
      </c>
      <c r="B28" s="214"/>
      <c r="C28" s="214"/>
      <c r="D28" s="281">
        <f>SUM('EX. A Project Cost'!E49:E56)</f>
        <v>0</v>
      </c>
      <c r="E28" s="282">
        <f>SUM('EX. A Project Cost'!G49:G56)</f>
        <v>0</v>
      </c>
      <c r="F28" s="463">
        <f t="shared" si="0"/>
        <v>0</v>
      </c>
      <c r="G28" s="281">
        <f>SUM('EX. A Project Cost'!I49:I56)</f>
        <v>0</v>
      </c>
    </row>
    <row r="29" spans="1:7" s="258" customFormat="1" ht="16.5" customHeight="1">
      <c r="A29" s="214" t="s">
        <v>253</v>
      </c>
      <c r="B29" s="214"/>
      <c r="C29" s="214"/>
      <c r="D29" s="281">
        <f>SUM('EX. A Project Cost'!E59:E64)</f>
        <v>0</v>
      </c>
      <c r="E29" s="282">
        <f>SUM('EX. A Project Cost'!G59:G64)</f>
        <v>0</v>
      </c>
      <c r="F29" s="463">
        <f t="shared" si="0"/>
        <v>0</v>
      </c>
      <c r="G29" s="281">
        <f>SUM('EX. A Project Cost'!I59:I64)</f>
        <v>0</v>
      </c>
    </row>
    <row r="30" spans="1:7" s="258" customFormat="1" ht="16.5" customHeight="1">
      <c r="A30" s="214" t="s">
        <v>272</v>
      </c>
      <c r="B30" s="214"/>
      <c r="C30" s="214"/>
      <c r="D30" s="281">
        <f>SUM('EX. A Project Cost'!E67:E77)</f>
        <v>0</v>
      </c>
      <c r="E30" s="282">
        <f>SUM('EX. A Project Cost'!G67:G77)</f>
        <v>0</v>
      </c>
      <c r="F30" s="463">
        <f t="shared" si="0"/>
        <v>0</v>
      </c>
      <c r="G30" s="281">
        <f>SUM('EX. A Project Cost'!I67:I77)</f>
        <v>0</v>
      </c>
    </row>
    <row r="31" spans="1:7" s="258" customFormat="1" ht="16.5" customHeight="1">
      <c r="A31" s="214" t="s">
        <v>254</v>
      </c>
      <c r="B31" s="214"/>
      <c r="C31" s="214"/>
      <c r="D31" s="281">
        <f>SUM('EX. A Project Cost'!E81:E90)</f>
        <v>0</v>
      </c>
      <c r="E31" s="282">
        <f>SUM('EX. A Project Cost'!G81:G90)</f>
        <v>0</v>
      </c>
      <c r="F31" s="463">
        <f t="shared" si="0"/>
        <v>0</v>
      </c>
      <c r="G31" s="281">
        <f>SUM('EX. A Project Cost'!I81:I90)</f>
        <v>0</v>
      </c>
    </row>
    <row r="32" spans="1:7" s="258" customFormat="1" ht="16.5" customHeight="1">
      <c r="A32" s="214" t="s">
        <v>255</v>
      </c>
      <c r="B32" s="214"/>
      <c r="C32" s="214"/>
      <c r="D32" s="281">
        <f>SUM('EX. A Project Cost'!E93:E96)</f>
        <v>0</v>
      </c>
      <c r="E32" s="282">
        <f>SUM('EX. A Project Cost'!G93:G96)</f>
        <v>0</v>
      </c>
      <c r="F32" s="463">
        <f t="shared" si="0"/>
        <v>0</v>
      </c>
      <c r="G32" s="281">
        <f>SUM('EX. A Project Cost'!I93:I96)</f>
        <v>0</v>
      </c>
    </row>
    <row r="33" spans="1:7" s="258" customFormat="1" ht="16.5" customHeight="1">
      <c r="A33" s="214" t="s">
        <v>44</v>
      </c>
      <c r="B33" s="214"/>
      <c r="C33" s="214"/>
      <c r="D33" s="281">
        <f>SUM('EX. A Project Cost'!E100:E104)</f>
        <v>0</v>
      </c>
      <c r="E33" s="282">
        <f>SUM('EX. A Project Cost'!G100:G104)</f>
        <v>0</v>
      </c>
      <c r="F33" s="463">
        <f t="shared" si="0"/>
        <v>0</v>
      </c>
      <c r="G33" s="281">
        <f>SUM('EX. A Project Cost'!I100:I104)</f>
        <v>0</v>
      </c>
    </row>
    <row r="34" spans="1:7" s="258" customFormat="1" ht="16.5" customHeight="1">
      <c r="A34" s="214" t="s">
        <v>256</v>
      </c>
      <c r="B34" s="214"/>
      <c r="C34" s="214"/>
      <c r="D34" s="281">
        <f>SUM('EX. A Project Cost'!E108:E111)</f>
        <v>0</v>
      </c>
      <c r="E34" s="282">
        <f>SUM('EX. A Project Cost'!G108:G111)</f>
        <v>0</v>
      </c>
      <c r="F34" s="463">
        <f t="shared" si="0"/>
        <v>0</v>
      </c>
      <c r="G34" s="281">
        <f>SUM('EX. A Project Cost'!I108:I111)</f>
        <v>0</v>
      </c>
    </row>
    <row r="35" spans="1:7" s="258" customFormat="1" ht="16.5" customHeight="1">
      <c r="A35" s="217"/>
      <c r="B35" s="217"/>
      <c r="C35" s="217"/>
      <c r="D35" s="217"/>
      <c r="E35" s="217"/>
      <c r="F35" s="217"/>
      <c r="G35" s="283"/>
    </row>
    <row r="36" spans="1:7" s="258" customFormat="1" ht="16.5" customHeight="1">
      <c r="A36" s="284" t="s">
        <v>72</v>
      </c>
      <c r="B36" s="285"/>
      <c r="C36" s="285"/>
      <c r="D36" s="308">
        <f>SUM(D23:D35)</f>
        <v>0</v>
      </c>
      <c r="E36" s="309">
        <f>SUM(E23:E35)</f>
        <v>0</v>
      </c>
      <c r="F36" s="464">
        <f>SUM(F23:F35)</f>
        <v>0</v>
      </c>
      <c r="G36" s="286">
        <f>SUM(G23:G35)</f>
        <v>0</v>
      </c>
    </row>
    <row r="37" spans="1:7" ht="18.75" customHeight="1">
      <c r="A37" s="292"/>
      <c r="B37" s="292"/>
      <c r="C37" s="292"/>
      <c r="D37" s="293"/>
      <c r="E37" s="293"/>
      <c r="F37" s="293"/>
      <c r="G37" s="294"/>
    </row>
    <row r="38" spans="1:7" ht="18" customHeight="1">
      <c r="A38" s="214"/>
      <c r="B38" s="214"/>
      <c r="C38" s="214"/>
      <c r="D38" s="214"/>
      <c r="E38" s="214"/>
      <c r="F38" s="214"/>
      <c r="G38" s="214"/>
    </row>
    <row r="39" spans="1:7" ht="18" customHeight="1">
      <c r="A39" s="278" t="s">
        <v>263</v>
      </c>
      <c r="B39" s="278"/>
      <c r="C39" s="214"/>
      <c r="D39" s="214"/>
      <c r="E39" s="278" t="s">
        <v>264</v>
      </c>
      <c r="F39" s="214"/>
      <c r="G39" s="214"/>
    </row>
    <row r="40" spans="1:7" ht="18" customHeight="1">
      <c r="A40" s="295" t="s">
        <v>257</v>
      </c>
      <c r="B40" s="295"/>
      <c r="C40" s="217"/>
      <c r="D40" s="214"/>
      <c r="E40" s="296" t="s">
        <v>257</v>
      </c>
      <c r="F40" s="217"/>
      <c r="G40" s="217"/>
    </row>
    <row r="41" spans="1:7" ht="18" customHeight="1">
      <c r="A41" s="297" t="str">
        <f>'Input Page'!A27</f>
        <v>Sponsor Equity</v>
      </c>
      <c r="B41" s="297"/>
      <c r="C41" s="298">
        <f>'Input Page'!G27</f>
        <v>0</v>
      </c>
      <c r="D41" s="214"/>
      <c r="E41" s="297" t="str">
        <f>'Input Page'!A41</f>
        <v>Sponsor Equity</v>
      </c>
      <c r="F41" s="289"/>
      <c r="G41" s="298">
        <f>'Input Page'!G41</f>
        <v>0</v>
      </c>
    </row>
    <row r="42" spans="1:7" ht="18" customHeight="1">
      <c r="A42" s="297" t="str">
        <f>'Input Page'!A28</f>
        <v>LIHTC Equity</v>
      </c>
      <c r="B42" s="297"/>
      <c r="C42" s="298">
        <f>'Input Page'!G28</f>
        <v>0</v>
      </c>
      <c r="D42" s="214"/>
      <c r="E42" s="297" t="str">
        <f>'Input Page'!A42</f>
        <v>LIHTC Equity</v>
      </c>
      <c r="F42" s="289"/>
      <c r="G42" s="298">
        <f>'Input Page'!G42</f>
        <v>0</v>
      </c>
    </row>
    <row r="43" spans="1:7" ht="18" customHeight="1">
      <c r="A43" s="297">
        <f>'Input Page'!A29</f>
        <v>0</v>
      </c>
      <c r="B43" s="297"/>
      <c r="C43" s="298">
        <f>'Input Page'!G29</f>
        <v>0</v>
      </c>
      <c r="D43" s="214"/>
      <c r="E43" s="297">
        <f>'Input Page'!A43</f>
        <v>0</v>
      </c>
      <c r="F43" s="289"/>
      <c r="G43" s="298">
        <f>'Input Page'!G43</f>
        <v>0</v>
      </c>
    </row>
    <row r="44" spans="1:7" ht="18" customHeight="1">
      <c r="A44" s="297" t="str">
        <f>'Input Page'!A30</f>
        <v>RHTF Project Award</v>
      </c>
      <c r="B44" s="297"/>
      <c r="C44" s="298">
        <f>'Input Page'!G30</f>
        <v>0</v>
      </c>
      <c r="D44" s="214"/>
      <c r="E44" s="297" t="str">
        <f>'Input Page'!A44</f>
        <v>RHTF Project Award</v>
      </c>
      <c r="F44" s="289"/>
      <c r="G44" s="298">
        <f>'Input Page'!G44</f>
        <v>0</v>
      </c>
    </row>
    <row r="45" spans="1:7" ht="18" customHeight="1">
      <c r="A45" s="297" t="str">
        <f>'Input Page'!A31</f>
        <v>RARF</v>
      </c>
      <c r="B45" s="297"/>
      <c r="C45" s="298">
        <f>'Input Page'!G31</f>
        <v>0</v>
      </c>
      <c r="D45" s="214"/>
      <c r="E45" s="297">
        <f>'Input Page'!A45</f>
        <v>0</v>
      </c>
      <c r="F45" s="289"/>
      <c r="G45" s="298">
        <f>'Input Page'!G45</f>
        <v>0</v>
      </c>
    </row>
    <row r="46" spans="1:7" ht="18" customHeight="1">
      <c r="A46" s="297" t="str">
        <f>'Input Page'!A32</f>
        <v>DURF</v>
      </c>
      <c r="B46" s="297"/>
      <c r="C46" s="298">
        <f>'Input Page'!G32</f>
        <v>0</v>
      </c>
      <c r="D46" s="214"/>
      <c r="E46" s="297">
        <f>'Input Page'!A46</f>
        <v>0</v>
      </c>
      <c r="F46" s="289"/>
      <c r="G46" s="298">
        <f>'Input Page'!G46</f>
        <v>0</v>
      </c>
    </row>
    <row r="47" spans="1:7" ht="18" customHeight="1">
      <c r="A47" s="297">
        <f>'Input Page'!A33</f>
        <v>0</v>
      </c>
      <c r="B47" s="297"/>
      <c r="C47" s="298">
        <f>'Input Page'!G33</f>
        <v>0</v>
      </c>
      <c r="D47" s="214"/>
      <c r="E47" s="297">
        <f>'Input Page'!A47</f>
        <v>0</v>
      </c>
      <c r="F47" s="289"/>
      <c r="G47" s="298">
        <f>'Input Page'!G47</f>
        <v>0</v>
      </c>
    </row>
    <row r="48" spans="1:7" ht="18" customHeight="1">
      <c r="A48" s="297">
        <f>'Input Page'!A34</f>
        <v>0</v>
      </c>
      <c r="B48" s="297"/>
      <c r="C48" s="298">
        <f>'Input Page'!G34</f>
        <v>0</v>
      </c>
      <c r="D48" s="214"/>
      <c r="E48" s="297">
        <f>'Input Page'!A48</f>
        <v>0</v>
      </c>
      <c r="F48" s="289"/>
      <c r="G48" s="298">
        <f>'Input Page'!G48</f>
        <v>0</v>
      </c>
    </row>
    <row r="49" spans="1:7" ht="18" customHeight="1">
      <c r="A49" s="297">
        <f>'Input Page'!A35</f>
        <v>0</v>
      </c>
      <c r="B49" s="297"/>
      <c r="C49" s="298">
        <f>'Input Page'!G35</f>
        <v>0</v>
      </c>
      <c r="D49" s="214"/>
      <c r="E49" s="297">
        <f>'Input Page'!A49</f>
        <v>0</v>
      </c>
      <c r="F49" s="289"/>
      <c r="G49" s="298">
        <f>'Input Page'!G49</f>
        <v>0</v>
      </c>
    </row>
    <row r="50" spans="1:7" ht="17.25" customHeight="1">
      <c r="A50" s="297">
        <f>'Input Page'!A36</f>
        <v>0</v>
      </c>
      <c r="B50" s="297"/>
      <c r="C50" s="298">
        <f>'Input Page'!G36</f>
        <v>0</v>
      </c>
      <c r="D50" s="214"/>
      <c r="E50" s="297">
        <f>'Input Page'!A50</f>
        <v>0</v>
      </c>
      <c r="F50" s="289"/>
      <c r="G50" s="298">
        <f>'Input Page'!G50</f>
        <v>0</v>
      </c>
    </row>
    <row r="51" spans="1:7" ht="17.25" customHeight="1">
      <c r="A51" s="299" t="s">
        <v>72</v>
      </c>
      <c r="B51" s="299"/>
      <c r="C51" s="275">
        <f>SUM(C41:C50)</f>
        <v>0</v>
      </c>
      <c r="D51" s="214"/>
      <c r="E51" s="582" t="s">
        <v>72</v>
      </c>
      <c r="F51" s="582"/>
      <c r="G51" s="275">
        <f>SUM(G41:G50)</f>
        <v>0</v>
      </c>
    </row>
    <row r="52" spans="1:7" ht="17.25" customHeight="1">
      <c r="A52" s="214"/>
      <c r="B52" s="214"/>
      <c r="C52" s="214"/>
      <c r="D52" s="214"/>
      <c r="E52" s="214"/>
      <c r="F52" s="214"/>
      <c r="G52" s="214"/>
    </row>
    <row r="53" spans="1:7" ht="17.25" customHeight="1">
      <c r="A53" s="278" t="s">
        <v>229</v>
      </c>
      <c r="B53" s="214"/>
      <c r="C53" s="214"/>
      <c r="D53" s="214"/>
      <c r="E53" s="214"/>
      <c r="F53" s="214"/>
      <c r="G53" s="214"/>
    </row>
    <row r="54" spans="1:7" ht="17.25" customHeight="1">
      <c r="A54" s="278"/>
      <c r="B54" s="214"/>
      <c r="C54" s="214"/>
      <c r="D54" s="214"/>
      <c r="E54" s="214"/>
      <c r="F54" s="214"/>
      <c r="G54" s="214"/>
    </row>
    <row r="55" spans="1:7" ht="17.25" customHeight="1">
      <c r="A55" s="278" t="s">
        <v>455</v>
      </c>
      <c r="B55" s="214"/>
      <c r="C55" s="214"/>
      <c r="D55" s="214"/>
      <c r="E55" s="214"/>
      <c r="F55" s="214"/>
      <c r="G55" s="214"/>
    </row>
    <row r="56" spans="1:7" ht="17.25" customHeight="1">
      <c r="A56" s="468" t="s">
        <v>456</v>
      </c>
      <c r="B56" s="469" t="s">
        <v>248</v>
      </c>
      <c r="C56" s="470">
        <f>'Input Page'!D68+'Input Page'!F68</f>
        <v>0</v>
      </c>
      <c r="D56" s="214"/>
      <c r="E56" s="475" t="s">
        <v>459</v>
      </c>
      <c r="F56" s="478" t="s">
        <v>468</v>
      </c>
      <c r="G56" s="470">
        <f>'Input Page'!D54</f>
        <v>0</v>
      </c>
    </row>
    <row r="57" spans="1:7" ht="17.25" customHeight="1">
      <c r="A57" s="471"/>
      <c r="B57" s="276" t="s">
        <v>238</v>
      </c>
      <c r="C57" s="472">
        <f>'Input Page'!D69+'Input Page'!F69</f>
        <v>0</v>
      </c>
      <c r="D57" s="214"/>
      <c r="E57" s="476"/>
      <c r="F57" s="276"/>
      <c r="G57" s="472"/>
    </row>
    <row r="58" spans="1:7" ht="17.25" customHeight="1">
      <c r="A58" s="473"/>
      <c r="B58" s="217"/>
      <c r="C58" s="474"/>
      <c r="D58" s="214"/>
      <c r="E58" s="475" t="s">
        <v>339</v>
      </c>
      <c r="F58" s="469" t="s">
        <v>457</v>
      </c>
      <c r="G58" s="470">
        <f>'Input Page'!D57</f>
        <v>0</v>
      </c>
    </row>
    <row r="59" spans="1:7" ht="13.5">
      <c r="A59" s="475" t="s">
        <v>330</v>
      </c>
      <c r="B59" s="469" t="s">
        <v>457</v>
      </c>
      <c r="C59" s="470">
        <f>'Input Page'!D55</f>
        <v>0</v>
      </c>
      <c r="D59" s="214"/>
      <c r="E59" s="477"/>
      <c r="F59" s="217"/>
      <c r="G59" s="474"/>
    </row>
    <row r="60" spans="1:7" ht="13.5">
      <c r="A60" s="476"/>
      <c r="B60" s="276" t="s">
        <v>458</v>
      </c>
      <c r="C60" s="472">
        <f>'Input Page'!D56</f>
        <v>0</v>
      </c>
      <c r="D60" s="214"/>
      <c r="E60" s="468" t="s">
        <v>460</v>
      </c>
      <c r="F60" s="478" t="s">
        <v>457</v>
      </c>
      <c r="G60" s="479">
        <f>'Input Page'!D58</f>
        <v>0</v>
      </c>
    </row>
    <row r="61" spans="1:7" ht="13.5">
      <c r="A61" s="477"/>
      <c r="B61" s="217"/>
      <c r="C61" s="474"/>
      <c r="D61" s="256"/>
      <c r="E61" s="477"/>
      <c r="F61" s="217"/>
      <c r="G61" s="480"/>
    </row>
    <row r="62" spans="3:4" ht="15">
      <c r="C62" s="214"/>
      <c r="D62" s="214"/>
    </row>
    <row r="63" spans="1:7" ht="13.5">
      <c r="A63" s="214"/>
      <c r="B63" s="214"/>
      <c r="C63" s="214"/>
      <c r="D63" s="214"/>
      <c r="E63" s="214"/>
      <c r="F63" s="214"/>
      <c r="G63" s="214"/>
    </row>
    <row r="64" spans="1:7" ht="14.25" thickBot="1">
      <c r="A64" s="278" t="s">
        <v>375</v>
      </c>
      <c r="B64" s="278"/>
      <c r="C64" s="278"/>
      <c r="D64" s="256"/>
      <c r="E64" s="256"/>
      <c r="F64" s="256"/>
      <c r="G64" s="256"/>
    </row>
    <row r="65" spans="1:6" s="258" customFormat="1" ht="14.25" thickBot="1">
      <c r="A65" s="256" t="s">
        <v>518</v>
      </c>
      <c r="B65" s="256"/>
      <c r="C65" s="257">
        <f>'Input Page'!G43</f>
        <v>0</v>
      </c>
      <c r="D65" s="524"/>
      <c r="E65" s="525"/>
      <c r="F65" s="525"/>
    </row>
    <row r="66" spans="1:6" s="258" customFormat="1" ht="14.25" thickBot="1">
      <c r="A66" s="214" t="s">
        <v>232</v>
      </c>
      <c r="B66" s="214"/>
      <c r="C66" s="522">
        <f>'Input Page'!D43</f>
        <v>0</v>
      </c>
      <c r="D66" s="526"/>
      <c r="E66" s="527"/>
      <c r="F66" s="305"/>
    </row>
    <row r="67" spans="1:6" s="258" customFormat="1" ht="13.5">
      <c r="A67" s="214" t="s">
        <v>234</v>
      </c>
      <c r="B67" s="214"/>
      <c r="C67" s="523">
        <f>'Input Page'!E43</f>
        <v>0</v>
      </c>
      <c r="D67" s="528"/>
      <c r="E67" s="529"/>
      <c r="F67" s="529"/>
    </row>
    <row r="68" spans="1:6" s="258" customFormat="1" ht="13.5">
      <c r="A68" s="214" t="s">
        <v>235</v>
      </c>
      <c r="B68" s="214"/>
      <c r="C68" s="521" t="e">
        <f>-(PMT(C66/12,C67,C65))*12</f>
        <v>#DIV/0!</v>
      </c>
      <c r="D68" s="530"/>
      <c r="E68" s="290"/>
      <c r="F68" s="290"/>
    </row>
    <row r="69" spans="1:6" s="258" customFormat="1" ht="13.5">
      <c r="A69" s="214" t="s">
        <v>231</v>
      </c>
      <c r="B69" s="214"/>
      <c r="C69" s="259">
        <f>'Ex. E Proforma'!$D$31</f>
        <v>0</v>
      </c>
      <c r="D69" s="531"/>
      <c r="E69" s="291"/>
      <c r="F69" s="261"/>
    </row>
    <row r="70" spans="1:6" s="258" customFormat="1" ht="14.25" thickBot="1">
      <c r="A70" s="214" t="s">
        <v>519</v>
      </c>
      <c r="B70" s="214"/>
      <c r="C70" s="260" t="e">
        <f>C69/C68</f>
        <v>#DIV/0!</v>
      </c>
      <c r="D70" s="531"/>
      <c r="E70" s="291"/>
      <c r="F70" s="261"/>
    </row>
    <row r="71" spans="1:7" s="258" customFormat="1" ht="13.5">
      <c r="A71" s="214"/>
      <c r="B71" s="214"/>
      <c r="C71" s="214"/>
      <c r="D71" s="261"/>
      <c r="E71" s="262"/>
      <c r="F71" s="262"/>
      <c r="G71" s="214"/>
    </row>
    <row r="72" spans="1:7" ht="13.5">
      <c r="A72" s="214"/>
      <c r="B72" s="214"/>
      <c r="C72" s="214"/>
      <c r="D72" s="276"/>
      <c r="E72" s="214"/>
      <c r="F72" s="214"/>
      <c r="G72" s="214"/>
    </row>
    <row r="73" spans="1:7" s="258" customFormat="1" ht="13.5">
      <c r="A73" s="263"/>
      <c r="B73" s="263"/>
      <c r="C73" s="263"/>
      <c r="D73" s="264"/>
      <c r="E73" s="264"/>
      <c r="F73" s="287"/>
      <c r="G73" s="266"/>
    </row>
    <row r="74" spans="1:7" s="258" customFormat="1" ht="13.5">
      <c r="A74" s="278" t="s">
        <v>521</v>
      </c>
      <c r="B74" s="278"/>
      <c r="C74" s="278"/>
      <c r="D74" s="256"/>
      <c r="E74" s="264"/>
      <c r="F74" s="287"/>
      <c r="G74" s="266"/>
    </row>
    <row r="75" spans="1:7" s="258" customFormat="1" ht="13.5">
      <c r="A75" s="214" t="s">
        <v>267</v>
      </c>
      <c r="B75" s="214"/>
      <c r="C75" s="214"/>
      <c r="D75" s="281">
        <f>'EX.D Operating Expenses'!J79</f>
      </c>
      <c r="E75" s="264"/>
      <c r="F75" s="265"/>
      <c r="G75" s="266"/>
    </row>
    <row r="76" spans="1:7" ht="13.5">
      <c r="A76" s="214" t="s">
        <v>268</v>
      </c>
      <c r="B76" s="214"/>
      <c r="C76" s="214"/>
      <c r="D76" s="281">
        <f>'EX.D Operating Expenses'!J83</f>
      </c>
      <c r="E76" s="214"/>
      <c r="F76" s="300"/>
      <c r="G76" s="214"/>
    </row>
    <row r="77" spans="1:7" ht="13.5">
      <c r="A77" s="214"/>
      <c r="B77" s="214"/>
      <c r="C77" s="214"/>
      <c r="D77" s="281"/>
      <c r="E77" s="214"/>
      <c r="F77" s="300"/>
      <c r="G77" s="214"/>
    </row>
    <row r="78" spans="1:7" ht="14.25" customHeight="1">
      <c r="A78" s="218" t="s">
        <v>265</v>
      </c>
      <c r="B78" s="218"/>
      <c r="C78" s="218"/>
      <c r="D78" s="256"/>
      <c r="E78" s="256"/>
      <c r="F78" s="256"/>
      <c r="G78" s="256"/>
    </row>
    <row r="79" spans="1:7" ht="14.25" customHeight="1">
      <c r="A79" s="256" t="s">
        <v>269</v>
      </c>
      <c r="B79" s="256"/>
      <c r="C79" s="278"/>
      <c r="D79" s="301" t="s">
        <v>377</v>
      </c>
      <c r="E79" s="302"/>
      <c r="F79" s="301" t="s">
        <v>376</v>
      </c>
      <c r="G79" s="214"/>
    </row>
    <row r="80" spans="1:7" ht="14.25" customHeight="1">
      <c r="A80" s="215" t="s">
        <v>248</v>
      </c>
      <c r="B80" s="215"/>
      <c r="C80" s="214"/>
      <c r="D80" s="303">
        <f>'EX F Tax Credit Calculation'!E38</f>
      </c>
      <c r="E80" s="303"/>
      <c r="F80" s="303">
        <f>'EX F Tax Credit Calculation'!G38</f>
      </c>
      <c r="G80" s="214"/>
    </row>
    <row r="81" spans="1:7" ht="14.25" customHeight="1">
      <c r="A81" s="215" t="s">
        <v>238</v>
      </c>
      <c r="B81" s="215"/>
      <c r="C81" s="214"/>
      <c r="D81" s="304">
        <f>'EX F Tax Credit Calculation'!E39</f>
      </c>
      <c r="E81" s="305"/>
      <c r="F81" s="304">
        <f>'EX F Tax Credit Calculation'!G39</f>
      </c>
      <c r="G81" s="214"/>
    </row>
    <row r="82" spans="1:7" ht="14.25" customHeight="1">
      <c r="A82" s="215" t="s">
        <v>72</v>
      </c>
      <c r="B82" s="215"/>
      <c r="C82" s="214"/>
      <c r="D82" s="305">
        <f>SUM(D80:D81)</f>
        <v>0</v>
      </c>
      <c r="E82" s="305"/>
      <c r="F82" s="305">
        <f>SUM(F80:F81)</f>
        <v>0</v>
      </c>
      <c r="G82" s="214"/>
    </row>
    <row r="83" spans="1:7" ht="15" customHeight="1">
      <c r="A83" s="214"/>
      <c r="B83" s="214"/>
      <c r="C83" s="214"/>
      <c r="D83" s="336">
        <f>'Input Page'!D70</f>
        <v>0</v>
      </c>
      <c r="E83" s="336"/>
      <c r="F83" s="336">
        <f>'Input Page'!F70</f>
        <v>0</v>
      </c>
      <c r="G83" s="305"/>
    </row>
    <row r="84" spans="1:7" ht="14.25" customHeight="1">
      <c r="A84" s="214" t="s">
        <v>347</v>
      </c>
      <c r="B84" s="214"/>
      <c r="C84" s="214"/>
      <c r="D84" s="214"/>
      <c r="E84" s="214"/>
      <c r="F84" s="214"/>
      <c r="G84" s="214"/>
    </row>
    <row r="85" spans="1:7" ht="14.25" customHeight="1">
      <c r="A85" s="215" t="str">
        <f>'Input Page'!A71</f>
        <v>LIHTC Applicable Percentage</v>
      </c>
      <c r="B85" s="215"/>
      <c r="C85" s="214"/>
      <c r="D85" s="306">
        <f>'Input Page'!D71</f>
        <v>0</v>
      </c>
      <c r="E85" s="214"/>
      <c r="F85" s="306">
        <f>'Input Page'!F71</f>
        <v>0</v>
      </c>
      <c r="G85" s="214"/>
    </row>
    <row r="86" spans="1:7" ht="14.25" customHeight="1">
      <c r="A86" s="215" t="str">
        <f>'Input Page'!A72</f>
        <v>130% Basis Increase as QCT or DDA</v>
      </c>
      <c r="B86" s="215"/>
      <c r="C86" s="214"/>
      <c r="D86" s="313">
        <f>'Input Page'!D72</f>
        <v>0</v>
      </c>
      <c r="E86" s="214"/>
      <c r="F86" s="313">
        <f>'Input Page'!F72</f>
        <v>0</v>
      </c>
      <c r="G86" s="214"/>
    </row>
    <row r="87" spans="1:7" ht="14.25" customHeight="1">
      <c r="A87" s="215" t="str">
        <f>'Input Page'!A73</f>
        <v>Pricing Federal LIHTC</v>
      </c>
      <c r="B87" s="215"/>
      <c r="C87" s="214"/>
      <c r="D87" s="307">
        <f>'Input Page'!D73</f>
        <v>0</v>
      </c>
      <c r="E87" s="214"/>
      <c r="F87" s="307">
        <f>'Input Page'!F73</f>
        <v>0</v>
      </c>
      <c r="G87" s="214"/>
    </row>
    <row r="88" spans="1:7" ht="14.25" customHeight="1">
      <c r="A88" s="215" t="str">
        <f>'Input Page'!A74</f>
        <v>Pricing State LIHTC</v>
      </c>
      <c r="B88" s="215"/>
      <c r="C88" s="214"/>
      <c r="D88" s="307">
        <f>'Input Page'!D74</f>
        <v>0</v>
      </c>
      <c r="E88" s="214"/>
      <c r="F88" s="307">
        <f>'Input Page'!F74</f>
        <v>0</v>
      </c>
      <c r="G88" s="214"/>
    </row>
    <row r="89" spans="1:7" ht="14.25" customHeight="1">
      <c r="A89" s="215" t="str">
        <f>'Input Page'!A75</f>
        <v>Blended LIHTC Pricing</v>
      </c>
      <c r="B89" s="215"/>
      <c r="C89" s="214"/>
      <c r="D89" s="307">
        <f>'Input Page'!D75</f>
        <v>0</v>
      </c>
      <c r="E89" s="256"/>
      <c r="F89" s="307">
        <f>'Input Page'!F75</f>
        <v>0</v>
      </c>
      <c r="G89" s="256"/>
    </row>
    <row r="90" spans="1:7" ht="14.25" customHeight="1">
      <c r="A90" s="214"/>
      <c r="B90" s="214"/>
      <c r="C90" s="214"/>
      <c r="D90" s="214"/>
      <c r="E90" s="214"/>
      <c r="F90" s="214"/>
      <c r="G90" s="214"/>
    </row>
    <row r="91" spans="1:7" ht="14.25" customHeight="1">
      <c r="A91" s="214"/>
      <c r="B91" s="214"/>
      <c r="C91" s="214"/>
      <c r="D91" s="214"/>
      <c r="E91" s="214"/>
      <c r="F91" s="214"/>
      <c r="G91" s="214"/>
    </row>
    <row r="92" spans="1:7" ht="14.25" customHeight="1">
      <c r="A92" s="214"/>
      <c r="B92" s="214"/>
      <c r="C92" s="214"/>
      <c r="D92" s="214"/>
      <c r="E92" s="214"/>
      <c r="F92" s="214"/>
      <c r="G92" s="214"/>
    </row>
    <row r="93" spans="1:7" ht="14.25" customHeight="1">
      <c r="A93" s="214"/>
      <c r="B93" s="214"/>
      <c r="C93" s="214"/>
      <c r="D93" s="214"/>
      <c r="E93" s="214"/>
      <c r="F93" s="214"/>
      <c r="G93" s="214"/>
    </row>
    <row r="94" spans="1:7" ht="14.25" customHeight="1">
      <c r="A94" s="214"/>
      <c r="B94" s="214"/>
      <c r="C94" s="214"/>
      <c r="D94" s="214"/>
      <c r="E94" s="214"/>
      <c r="F94" s="214"/>
      <c r="G94" s="214"/>
    </row>
    <row r="95" spans="1:7" ht="14.25" customHeight="1">
      <c r="A95" s="214"/>
      <c r="B95" s="214"/>
      <c r="C95" s="214"/>
      <c r="D95" s="214"/>
      <c r="E95" s="214"/>
      <c r="F95" s="214"/>
      <c r="G95" s="214"/>
    </row>
  </sheetData>
  <sheetProtection/>
  <mergeCells count="5">
    <mergeCell ref="E51:F51"/>
    <mergeCell ref="A4:G4"/>
    <mergeCell ref="C2:G2"/>
    <mergeCell ref="C3:G3"/>
    <mergeCell ref="A1:G1"/>
  </mergeCells>
  <printOptions/>
  <pageMargins left="0.75" right="0.75" top="0.5" bottom="1" header="0.5" footer="0.5"/>
  <pageSetup fitToHeight="2" horizontalDpi="600" verticalDpi="600" orientation="portrait" scale="77" r:id="rId1"/>
  <headerFooter alignWithMargins="0">
    <oddFooter>&amp;LHawaii Housing Finance and Development Corporation&amp;C&amp;P of &amp;N&amp;RVersion 2011</oddFooter>
  </headerFooter>
  <rowBreaks count="1" manualBreakCount="1">
    <brk id="52" max="6" man="1"/>
  </rowBreaks>
</worksheet>
</file>

<file path=xl/worksheets/sheet16.xml><?xml version="1.0" encoding="utf-8"?>
<worksheet xmlns="http://schemas.openxmlformats.org/spreadsheetml/2006/main" xmlns:r="http://schemas.openxmlformats.org/officeDocument/2006/relationships">
  <dimension ref="A5:C27"/>
  <sheetViews>
    <sheetView workbookViewId="0" topLeftCell="A3">
      <selection activeCell="A18" sqref="A18"/>
    </sheetView>
  </sheetViews>
  <sheetFormatPr defaultColWidth="9.140625" defaultRowHeight="12.75"/>
  <cols>
    <col min="1" max="1" width="56.421875" style="38" customWidth="1"/>
    <col min="3" max="3" width="14.8515625" style="0" customWidth="1"/>
  </cols>
  <sheetData>
    <row r="5" spans="1:3" ht="12">
      <c r="A5" s="448" t="s">
        <v>48</v>
      </c>
      <c r="B5" t="s">
        <v>430</v>
      </c>
      <c r="C5">
        <f>'EX. A Project Cost'!I114</f>
        <v>0</v>
      </c>
    </row>
    <row r="6" spans="1:3" ht="12">
      <c r="A6" s="449" t="s">
        <v>283</v>
      </c>
      <c r="B6" t="s">
        <v>431</v>
      </c>
      <c r="C6">
        <f>'EX. B Cashflow'!D114</f>
        <v>0</v>
      </c>
    </row>
    <row r="9" spans="1:3" ht="12">
      <c r="A9" s="38" t="s">
        <v>429</v>
      </c>
      <c r="B9" t="s">
        <v>430</v>
      </c>
      <c r="C9">
        <f>'EX. A Project Cost'!M114</f>
        <v>0</v>
      </c>
    </row>
    <row r="10" spans="1:3" ht="12">
      <c r="A10" s="448" t="s">
        <v>432</v>
      </c>
      <c r="B10" t="s">
        <v>434</v>
      </c>
      <c r="C10">
        <f>'EX F Tax Credit Calculation'!E6</f>
        <v>0</v>
      </c>
    </row>
    <row r="11" spans="1:3" ht="12">
      <c r="A11" s="448" t="s">
        <v>433</v>
      </c>
      <c r="B11" t="s">
        <v>434</v>
      </c>
      <c r="C11">
        <f>'EX F Tax Credit Calculation'!G6</f>
        <v>0</v>
      </c>
    </row>
    <row r="14" spans="1:3" ht="12">
      <c r="A14" s="38" t="s">
        <v>435</v>
      </c>
      <c r="B14" t="s">
        <v>436</v>
      </c>
      <c r="C14">
        <f>'EX.D Operating Expenses'!F79</f>
        <v>0</v>
      </c>
    </row>
    <row r="15" spans="1:3" ht="12">
      <c r="A15" s="38" t="s">
        <v>267</v>
      </c>
      <c r="B15" t="s">
        <v>434</v>
      </c>
      <c r="C15">
        <f>'Ex. E Proforma'!D23</f>
        <v>0</v>
      </c>
    </row>
    <row r="17" spans="1:3" ht="12">
      <c r="A17" s="38" t="s">
        <v>127</v>
      </c>
      <c r="B17" t="s">
        <v>436</v>
      </c>
      <c r="C17">
        <f>'EX.D Operating Expenses'!F83</f>
        <v>0</v>
      </c>
    </row>
    <row r="18" spans="1:3" ht="12">
      <c r="A18" s="38" t="s">
        <v>127</v>
      </c>
      <c r="B18" t="s">
        <v>434</v>
      </c>
      <c r="C18">
        <f>'Ex. E Proforma'!D25</f>
        <v>0</v>
      </c>
    </row>
    <row r="20" spans="1:3" ht="12">
      <c r="A20" s="38" t="s">
        <v>437</v>
      </c>
      <c r="B20" t="s">
        <v>438</v>
      </c>
      <c r="C20">
        <f>'EX. C  Operating Income '!R19</f>
        <v>0</v>
      </c>
    </row>
    <row r="21" spans="1:3" ht="12">
      <c r="A21" s="38" t="s">
        <v>437</v>
      </c>
      <c r="B21" t="s">
        <v>439</v>
      </c>
      <c r="C21">
        <f>'Ex. E Proforma'!D5</f>
        <v>0</v>
      </c>
    </row>
    <row r="23" spans="1:3" ht="12">
      <c r="A23" s="38" t="s">
        <v>440</v>
      </c>
      <c r="B23" t="s">
        <v>438</v>
      </c>
      <c r="C23">
        <f>'EX. C  Operating Income '!R49</f>
        <v>0</v>
      </c>
    </row>
    <row r="24" spans="1:3" ht="12">
      <c r="A24" s="38" t="s">
        <v>440</v>
      </c>
      <c r="B24" t="s">
        <v>439</v>
      </c>
      <c r="C24">
        <f>'Ex. E Proforma'!D7</f>
        <v>0</v>
      </c>
    </row>
    <row r="26" spans="1:3" ht="12">
      <c r="A26" s="38" t="s">
        <v>441</v>
      </c>
      <c r="B26" t="s">
        <v>438</v>
      </c>
      <c r="C26">
        <f>'EX. C  Operating Income '!R77</f>
        <v>0</v>
      </c>
    </row>
    <row r="27" spans="1:3" ht="12">
      <c r="A27" s="38" t="s">
        <v>441</v>
      </c>
      <c r="B27" t="s">
        <v>439</v>
      </c>
      <c r="C27">
        <f>'Ex. E Proforma'!D9</f>
        <v>0</v>
      </c>
    </row>
  </sheetData>
  <sheetProtection/>
  <printOptions/>
  <pageMargins left="0.75" right="0.75" top="1" bottom="1" header="0.5" footer="0.5"/>
  <pageSetup horizontalDpi="600" verticalDpi="600" orientation="portrait" r:id="rId1"/>
  <headerFooter alignWithMargins="0">
    <oddFooter>&amp;RVersion 2011</oddFooter>
  </headerFooter>
</worksheet>
</file>

<file path=xl/worksheets/sheet2.xml><?xml version="1.0" encoding="utf-8"?>
<worksheet xmlns="http://schemas.openxmlformats.org/spreadsheetml/2006/main" xmlns:r="http://schemas.openxmlformats.org/officeDocument/2006/relationships">
  <dimension ref="A1:K32"/>
  <sheetViews>
    <sheetView showGridLines="0" defaultGridColor="0" view="pageLayout" zoomScaleNormal="125" colorId="23" workbookViewId="0" topLeftCell="A10">
      <selection activeCell="A37" sqref="A37"/>
    </sheetView>
  </sheetViews>
  <sheetFormatPr defaultColWidth="9.140625" defaultRowHeight="12.75"/>
  <cols>
    <col min="1" max="1" width="5.57421875" style="0" customWidth="1"/>
    <col min="2" max="2" width="11.57421875" style="104" customWidth="1"/>
    <col min="3" max="3" width="44.140625" style="0" customWidth="1"/>
    <col min="4" max="4" width="28.57421875" style="0" customWidth="1"/>
  </cols>
  <sheetData>
    <row r="1" spans="1:11" ht="33" customHeight="1">
      <c r="A1" s="317" t="s">
        <v>335</v>
      </c>
      <c r="B1" s="319"/>
      <c r="C1" s="318"/>
      <c r="D1" s="318"/>
      <c r="E1" s="318"/>
      <c r="F1" s="318"/>
      <c r="G1" s="318"/>
      <c r="H1" s="318"/>
      <c r="I1" s="318"/>
      <c r="J1" s="318"/>
      <c r="K1" s="318"/>
    </row>
    <row r="2" spans="1:11" ht="33" customHeight="1">
      <c r="A2" s="320" t="s">
        <v>470</v>
      </c>
      <c r="B2" s="318"/>
      <c r="C2" s="318"/>
      <c r="D2" s="318"/>
      <c r="E2" s="318"/>
      <c r="F2" s="318"/>
      <c r="G2" s="318"/>
      <c r="H2" s="318"/>
      <c r="I2" s="318"/>
      <c r="J2" s="318"/>
      <c r="K2" s="318"/>
    </row>
    <row r="3" spans="1:11" ht="14.25" customHeight="1">
      <c r="A3" s="318" t="s">
        <v>335</v>
      </c>
      <c r="B3" s="318"/>
      <c r="C3" s="318"/>
      <c r="D3" s="318"/>
      <c r="E3" s="318"/>
      <c r="F3" s="318"/>
      <c r="G3" s="318"/>
      <c r="H3" s="319"/>
      <c r="I3" s="318"/>
      <c r="J3" s="318"/>
      <c r="K3" s="318"/>
    </row>
    <row r="4" spans="3:11" ht="14.25" customHeight="1">
      <c r="C4" s="318" t="s">
        <v>362</v>
      </c>
      <c r="D4" s="318"/>
      <c r="E4" s="318"/>
      <c r="F4" s="318"/>
      <c r="G4" s="318"/>
      <c r="H4" s="318"/>
      <c r="I4" s="318"/>
      <c r="J4" s="318"/>
      <c r="K4" s="318"/>
    </row>
    <row r="5" spans="2:11" ht="14.25" customHeight="1">
      <c r="B5" s="318" t="s">
        <v>403</v>
      </c>
      <c r="C5" s="318" t="s">
        <v>230</v>
      </c>
      <c r="D5" s="318"/>
      <c r="E5" s="318"/>
      <c r="F5" s="318"/>
      <c r="G5" s="318"/>
      <c r="H5" s="318"/>
      <c r="I5" s="318"/>
      <c r="J5" s="318"/>
      <c r="K5" s="318"/>
    </row>
    <row r="6" spans="2:11" ht="14.25" customHeight="1">
      <c r="B6" s="318" t="s">
        <v>402</v>
      </c>
      <c r="C6" s="318" t="s">
        <v>363</v>
      </c>
      <c r="D6" s="318"/>
      <c r="E6" s="318"/>
      <c r="F6" s="318"/>
      <c r="G6" s="318"/>
      <c r="H6" s="318"/>
      <c r="I6" s="318"/>
      <c r="J6" s="318"/>
      <c r="K6" s="318"/>
    </row>
    <row r="7" spans="2:11" ht="14.25" customHeight="1">
      <c r="B7" s="318" t="s">
        <v>490</v>
      </c>
      <c r="C7" s="318" t="s">
        <v>364</v>
      </c>
      <c r="D7" s="318"/>
      <c r="E7" s="318"/>
      <c r="F7" s="318"/>
      <c r="G7" s="318"/>
      <c r="H7" s="318"/>
      <c r="I7" s="318"/>
      <c r="J7" s="318"/>
      <c r="K7" s="318"/>
    </row>
    <row r="8" spans="2:11" ht="14.25" customHeight="1">
      <c r="B8" s="318" t="s">
        <v>415</v>
      </c>
      <c r="C8" s="318" t="s">
        <v>135</v>
      </c>
      <c r="D8" s="318"/>
      <c r="E8" s="318"/>
      <c r="F8" s="318"/>
      <c r="G8" s="318"/>
      <c r="H8" s="318"/>
      <c r="I8" s="318"/>
      <c r="J8" s="318"/>
      <c r="K8" s="318"/>
    </row>
    <row r="9" spans="2:11" ht="14.25" customHeight="1">
      <c r="B9" s="318" t="s">
        <v>485</v>
      </c>
      <c r="C9" s="318" t="s">
        <v>365</v>
      </c>
      <c r="D9" s="318"/>
      <c r="E9" s="318"/>
      <c r="F9" s="318"/>
      <c r="G9" s="318"/>
      <c r="H9" s="318"/>
      <c r="I9" s="318"/>
      <c r="J9" s="318"/>
      <c r="K9" s="318"/>
    </row>
    <row r="10" spans="2:11" ht="14.25" customHeight="1">
      <c r="B10" s="318"/>
      <c r="C10" s="318"/>
      <c r="D10" s="318"/>
      <c r="E10" s="318"/>
      <c r="F10" s="318"/>
      <c r="G10" s="318"/>
      <c r="H10" s="318"/>
      <c r="I10" s="318"/>
      <c r="J10" s="318"/>
      <c r="K10" s="318"/>
    </row>
    <row r="11" spans="1:11" ht="14.25" customHeight="1">
      <c r="A11" s="318" t="s">
        <v>373</v>
      </c>
      <c r="B11" s="319"/>
      <c r="C11" s="318"/>
      <c r="D11" s="318"/>
      <c r="E11" s="318"/>
      <c r="F11" s="318"/>
      <c r="G11" s="318"/>
      <c r="H11" s="318"/>
      <c r="I11" s="318"/>
      <c r="J11" s="318"/>
      <c r="K11" s="318"/>
    </row>
    <row r="12" spans="2:11" ht="14.25" customHeight="1">
      <c r="B12" s="318" t="s">
        <v>374</v>
      </c>
      <c r="C12" s="319"/>
      <c r="D12" s="318"/>
      <c r="E12" s="318"/>
      <c r="F12" s="318"/>
      <c r="G12" s="318"/>
      <c r="H12" s="318"/>
      <c r="I12" s="318"/>
      <c r="J12" s="318"/>
      <c r="K12" s="318"/>
    </row>
    <row r="13" spans="2:11" ht="14.25" customHeight="1">
      <c r="B13" s="318" t="s">
        <v>360</v>
      </c>
      <c r="C13" s="318" t="s">
        <v>358</v>
      </c>
      <c r="D13" s="318"/>
      <c r="E13" s="318"/>
      <c r="F13" s="318"/>
      <c r="G13" s="318"/>
      <c r="H13" s="318"/>
      <c r="I13" s="318"/>
      <c r="J13" s="318"/>
      <c r="K13" s="318"/>
    </row>
    <row r="14" spans="2:11" ht="14.25" customHeight="1">
      <c r="B14" s="318"/>
      <c r="C14" s="318"/>
      <c r="D14" s="318"/>
      <c r="E14" s="318"/>
      <c r="F14" s="318"/>
      <c r="G14" s="318"/>
      <c r="H14" s="318"/>
      <c r="I14" s="318"/>
      <c r="J14" s="318"/>
      <c r="K14" s="318"/>
    </row>
    <row r="15" spans="1:11" ht="14.25" customHeight="1">
      <c r="A15" s="318"/>
      <c r="B15" s="318"/>
      <c r="C15" s="318"/>
      <c r="D15" s="318"/>
      <c r="E15" s="318"/>
      <c r="F15" s="318"/>
      <c r="G15" s="318"/>
      <c r="H15" s="318"/>
      <c r="I15" s="318"/>
      <c r="J15" s="318"/>
      <c r="K15" s="318"/>
    </row>
    <row r="16" spans="1:11" ht="14.25" customHeight="1">
      <c r="A16" s="318" t="s">
        <v>491</v>
      </c>
      <c r="B16" s="318"/>
      <c r="C16" s="318"/>
      <c r="D16" s="318"/>
      <c r="E16" s="318"/>
      <c r="F16" s="318"/>
      <c r="G16" s="318"/>
      <c r="H16" s="318"/>
      <c r="I16" s="318"/>
      <c r="J16" s="318"/>
      <c r="K16" s="318"/>
    </row>
    <row r="17" spans="2:11" ht="14.25" customHeight="1">
      <c r="B17" s="318" t="s">
        <v>420</v>
      </c>
      <c r="C17" s="318" t="s">
        <v>366</v>
      </c>
      <c r="D17" s="318"/>
      <c r="E17" s="318"/>
      <c r="F17" s="318"/>
      <c r="G17" s="318"/>
      <c r="H17" s="318"/>
      <c r="I17" s="318"/>
      <c r="J17" s="318"/>
      <c r="K17" s="318"/>
    </row>
    <row r="18" spans="1:11" ht="14.25" customHeight="1">
      <c r="A18" s="318"/>
      <c r="C18" s="318" t="s">
        <v>367</v>
      </c>
      <c r="D18" s="318"/>
      <c r="E18" s="318"/>
      <c r="F18" s="318"/>
      <c r="G18" s="318"/>
      <c r="H18" s="318"/>
      <c r="I18" s="318"/>
      <c r="J18" s="318"/>
      <c r="K18" s="318"/>
    </row>
    <row r="19" spans="1:11" ht="14.25" customHeight="1">
      <c r="A19" s="318"/>
      <c r="B19" s="319"/>
      <c r="C19" s="318"/>
      <c r="D19" s="318"/>
      <c r="E19" s="318"/>
      <c r="F19" s="318"/>
      <c r="G19" s="318"/>
      <c r="H19" s="318"/>
      <c r="I19" s="318"/>
      <c r="J19" s="318"/>
      <c r="K19" s="318"/>
    </row>
    <row r="20" spans="1:11" ht="14.25" customHeight="1">
      <c r="A20" s="318"/>
      <c r="B20" s="319"/>
      <c r="C20" s="318"/>
      <c r="D20" s="318"/>
      <c r="E20" s="318"/>
      <c r="F20" s="318"/>
      <c r="G20" s="318"/>
      <c r="H20" s="318"/>
      <c r="I20" s="318"/>
      <c r="J20" s="318"/>
      <c r="K20" s="318"/>
    </row>
    <row r="21" spans="1:11" ht="14.25" customHeight="1">
      <c r="A21" s="318" t="s">
        <v>492</v>
      </c>
      <c r="B21" s="319"/>
      <c r="C21" s="318"/>
      <c r="D21" s="318"/>
      <c r="E21" s="318"/>
      <c r="F21" s="318"/>
      <c r="G21" s="318"/>
      <c r="H21" s="318"/>
      <c r="I21" s="318"/>
      <c r="J21" s="318"/>
      <c r="K21" s="318"/>
    </row>
    <row r="22" spans="2:11" ht="14.25" customHeight="1">
      <c r="B22" s="318" t="s">
        <v>420</v>
      </c>
      <c r="C22" s="318" t="s">
        <v>366</v>
      </c>
      <c r="D22" s="318"/>
      <c r="E22" s="318"/>
      <c r="F22" s="318"/>
      <c r="G22" s="318"/>
      <c r="H22" s="318"/>
      <c r="I22" s="318"/>
      <c r="J22" s="318"/>
      <c r="K22" s="318"/>
    </row>
    <row r="23" spans="2:11" ht="14.25" customHeight="1">
      <c r="B23" s="318"/>
      <c r="C23" s="318" t="s">
        <v>367</v>
      </c>
      <c r="D23" s="318"/>
      <c r="E23" s="318"/>
      <c r="F23" s="318"/>
      <c r="G23" s="318"/>
      <c r="H23" s="318"/>
      <c r="I23" s="318"/>
      <c r="J23" s="318"/>
      <c r="K23" s="318"/>
    </row>
    <row r="24" spans="2:11" ht="14.25" customHeight="1">
      <c r="B24" s="318"/>
      <c r="C24" s="318" t="s">
        <v>368</v>
      </c>
      <c r="D24" s="318"/>
      <c r="E24" s="318"/>
      <c r="F24" s="318"/>
      <c r="G24" s="318"/>
      <c r="H24" s="318"/>
      <c r="I24" s="318"/>
      <c r="J24" s="318"/>
      <c r="K24" s="318"/>
    </row>
    <row r="25" spans="1:11" ht="14.25" customHeight="1">
      <c r="A25" s="318"/>
      <c r="B25" s="319"/>
      <c r="C25" s="318"/>
      <c r="D25" s="318"/>
      <c r="E25" s="318"/>
      <c r="F25" s="318"/>
      <c r="G25" s="318"/>
      <c r="H25" s="318"/>
      <c r="I25" s="318"/>
      <c r="J25" s="318"/>
      <c r="K25" s="318"/>
    </row>
    <row r="26" ht="14.25" customHeight="1"/>
    <row r="27" spans="1:4" ht="14.25" customHeight="1">
      <c r="A27" s="318" t="s">
        <v>369</v>
      </c>
      <c r="B27" s="319"/>
      <c r="C27" s="318"/>
      <c r="D27" s="318"/>
    </row>
    <row r="28" spans="2:4" ht="14.25" customHeight="1">
      <c r="B28" s="318" t="s">
        <v>370</v>
      </c>
      <c r="C28" s="319"/>
      <c r="D28" s="318"/>
    </row>
    <row r="29" spans="2:4" ht="14.25" customHeight="1">
      <c r="B29" s="318" t="s">
        <v>371</v>
      </c>
      <c r="C29" s="318" t="s">
        <v>372</v>
      </c>
      <c r="D29" s="318"/>
    </row>
    <row r="30" spans="1:4" ht="13.5">
      <c r="A30" s="318"/>
      <c r="B30" s="319"/>
      <c r="C30" s="318"/>
      <c r="D30" s="318"/>
    </row>
    <row r="32" ht="15">
      <c r="A32" s="38" t="s">
        <v>474</v>
      </c>
    </row>
  </sheetData>
  <sheetProtection/>
  <printOptions/>
  <pageMargins left="0.75" right="0.75" top="1" bottom="1" header="0.5" footer="0.5"/>
  <pageSetup horizontalDpi="600" verticalDpi="600" orientation="portrait" r:id="rId2"/>
  <headerFooter alignWithMargins="0">
    <oddFooter>&amp;RVersion 2011</oddFooter>
  </headerFooter>
  <legacyDrawing r:id="rId1"/>
</worksheet>
</file>

<file path=xl/worksheets/sheet3.xml><?xml version="1.0" encoding="utf-8"?>
<worksheet xmlns="http://schemas.openxmlformats.org/spreadsheetml/2006/main" xmlns:r="http://schemas.openxmlformats.org/officeDocument/2006/relationships">
  <dimension ref="A1:L85"/>
  <sheetViews>
    <sheetView defaultGridColor="0" view="pageLayout" zoomScaleSheetLayoutView="100" colorId="23" workbookViewId="0" topLeftCell="A1">
      <selection activeCell="C8" sqref="C8:E8"/>
    </sheetView>
  </sheetViews>
  <sheetFormatPr defaultColWidth="9.140625" defaultRowHeight="12.75"/>
  <cols>
    <col min="1" max="1" width="36.140625" style="0" customWidth="1"/>
    <col min="2" max="2" width="8.140625" style="0" customWidth="1"/>
    <col min="3" max="3" width="15.8515625" style="0" customWidth="1"/>
    <col min="4" max="4" width="18.421875" style="0" customWidth="1"/>
    <col min="5" max="5" width="14.00390625" style="0" customWidth="1"/>
    <col min="6" max="6" width="18.8515625" style="0" customWidth="1"/>
    <col min="7" max="7" width="17.00390625" style="0" customWidth="1"/>
    <col min="9" max="9" width="20.8515625" style="0" customWidth="1"/>
    <col min="10" max="12" width="20.8515625" style="0" hidden="1" customWidth="1"/>
    <col min="13" max="13" width="20.8515625" style="0" customWidth="1"/>
    <col min="14" max="16" width="17.57421875" style="0" customWidth="1"/>
    <col min="17" max="17" width="13.421875" style="0" customWidth="1"/>
  </cols>
  <sheetData>
    <row r="1" spans="1:2" ht="15">
      <c r="A1" s="104" t="s">
        <v>348</v>
      </c>
      <c r="B1" s="104"/>
    </row>
    <row r="2" spans="1:2" ht="15">
      <c r="A2" s="104" t="s">
        <v>461</v>
      </c>
      <c r="B2" s="104"/>
    </row>
    <row r="3" spans="1:2" ht="15">
      <c r="A3" s="104"/>
      <c r="B3" s="104"/>
    </row>
    <row r="4" spans="1:5" ht="18" customHeight="1">
      <c r="A4" s="369" t="s">
        <v>349</v>
      </c>
      <c r="B4" s="314"/>
      <c r="E4" s="268"/>
    </row>
    <row r="5" spans="1:5" ht="18" customHeight="1">
      <c r="A5" s="369" t="s">
        <v>350</v>
      </c>
      <c r="B5" s="314"/>
      <c r="E5" s="268"/>
    </row>
    <row r="7" spans="1:7" ht="29.25" customHeight="1">
      <c r="A7" t="s">
        <v>493</v>
      </c>
      <c r="C7" s="569"/>
      <c r="D7" s="569"/>
      <c r="E7" s="569"/>
      <c r="F7" s="322"/>
      <c r="G7" s="322"/>
    </row>
    <row r="8" spans="1:7" ht="29.25" customHeight="1">
      <c r="A8" t="s">
        <v>494</v>
      </c>
      <c r="C8" s="570"/>
      <c r="D8" s="570"/>
      <c r="E8" s="570"/>
      <c r="F8" s="322"/>
      <c r="G8" s="322"/>
    </row>
    <row r="9" spans="1:7" ht="29.25" customHeight="1">
      <c r="A9" t="s">
        <v>336</v>
      </c>
      <c r="C9" s="570"/>
      <c r="D9" s="570"/>
      <c r="E9" s="570"/>
      <c r="F9" s="322"/>
      <c r="G9" s="322"/>
    </row>
    <row r="10" spans="1:7" ht="29.25" customHeight="1">
      <c r="A10" t="s">
        <v>495</v>
      </c>
      <c r="C10" s="570"/>
      <c r="D10" s="570"/>
      <c r="E10" s="570"/>
      <c r="F10" s="322"/>
      <c r="G10" s="322"/>
    </row>
    <row r="11" spans="1:7" ht="29.25" customHeight="1">
      <c r="A11" t="s">
        <v>496</v>
      </c>
      <c r="C11" s="570"/>
      <c r="D11" s="570"/>
      <c r="E11" s="570"/>
      <c r="F11" s="322"/>
      <c r="G11" s="322"/>
    </row>
    <row r="12" spans="1:7" ht="29.25" customHeight="1">
      <c r="A12" t="s">
        <v>497</v>
      </c>
      <c r="C12" s="570"/>
      <c r="D12" s="570"/>
      <c r="E12" s="570"/>
      <c r="F12" s="322"/>
      <c r="G12" s="322"/>
    </row>
    <row r="13" spans="1:7" ht="29.25" customHeight="1">
      <c r="A13" t="s">
        <v>338</v>
      </c>
      <c r="C13" s="570"/>
      <c r="D13" s="570"/>
      <c r="E13" s="570"/>
      <c r="F13" s="322"/>
      <c r="G13" s="322"/>
    </row>
    <row r="14" spans="1:7" ht="29.25" customHeight="1">
      <c r="A14" t="s">
        <v>498</v>
      </c>
      <c r="C14" s="570"/>
      <c r="D14" s="570"/>
      <c r="E14" s="570"/>
      <c r="F14" s="322"/>
      <c r="G14" s="322"/>
    </row>
    <row r="15" spans="1:7" ht="29.25" customHeight="1">
      <c r="A15" t="s">
        <v>499</v>
      </c>
      <c r="C15" s="570"/>
      <c r="D15" s="566"/>
      <c r="E15" s="566"/>
      <c r="F15" s="322"/>
      <c r="G15" s="322"/>
    </row>
    <row r="16" spans="1:7" ht="38.25" customHeight="1">
      <c r="A16" t="s">
        <v>500</v>
      </c>
      <c r="C16" s="565"/>
      <c r="D16" s="566"/>
      <c r="E16" s="566"/>
      <c r="F16" s="564" t="s">
        <v>344</v>
      </c>
      <c r="G16" s="564"/>
    </row>
    <row r="17" spans="1:7" ht="22.5" customHeight="1">
      <c r="A17" t="s">
        <v>352</v>
      </c>
      <c r="C17" s="354"/>
      <c r="D17" s="355"/>
      <c r="E17" s="311"/>
      <c r="F17" s="564" t="s">
        <v>353</v>
      </c>
      <c r="G17" s="564"/>
    </row>
    <row r="18" spans="1:7" ht="22.5" customHeight="1">
      <c r="A18" t="s">
        <v>450</v>
      </c>
      <c r="C18" s="354"/>
      <c r="D18" s="357"/>
      <c r="E18" s="312"/>
      <c r="F18" s="455"/>
      <c r="G18" s="455"/>
    </row>
    <row r="19" spans="1:7" ht="22.5" customHeight="1">
      <c r="A19" t="s">
        <v>449</v>
      </c>
      <c r="C19" s="354"/>
      <c r="D19" s="357"/>
      <c r="E19" s="312"/>
      <c r="F19" s="455"/>
      <c r="G19" s="455"/>
    </row>
    <row r="20" spans="1:7" ht="26.25" customHeight="1">
      <c r="A20" t="s">
        <v>355</v>
      </c>
      <c r="C20" s="356"/>
      <c r="D20" s="357"/>
      <c r="E20" s="312"/>
      <c r="F20" s="312"/>
      <c r="G20" s="312"/>
    </row>
    <row r="21" spans="1:4" ht="26.25" customHeight="1">
      <c r="A21" t="s">
        <v>357</v>
      </c>
      <c r="C21" s="354"/>
      <c r="D21" s="358"/>
    </row>
    <row r="22" spans="1:7" ht="26.25" customHeight="1">
      <c r="A22" s="38" t="s">
        <v>508</v>
      </c>
      <c r="C22" s="359"/>
      <c r="D22" s="358"/>
      <c r="F22" s="567" t="s">
        <v>507</v>
      </c>
      <c r="G22" s="568"/>
    </row>
    <row r="23" spans="1:6" ht="26.25" customHeight="1">
      <c r="A23" t="s">
        <v>378</v>
      </c>
      <c r="C23" s="354"/>
      <c r="D23" s="358"/>
      <c r="F23" t="s">
        <v>379</v>
      </c>
    </row>
    <row r="24" ht="22.5" customHeight="1"/>
    <row r="25" spans="1:7" ht="22.5" customHeight="1">
      <c r="A25" s="209" t="s">
        <v>263</v>
      </c>
      <c r="B25" s="209"/>
      <c r="C25" s="210"/>
      <c r="D25" s="210"/>
      <c r="E25" s="210"/>
      <c r="F25" s="210"/>
      <c r="G25" s="210"/>
    </row>
    <row r="26" spans="1:7" ht="22.5" customHeight="1">
      <c r="A26" s="348" t="s">
        <v>257</v>
      </c>
      <c r="B26" s="348"/>
      <c r="C26" s="349" t="s">
        <v>261</v>
      </c>
      <c r="D26" s="349" t="s">
        <v>232</v>
      </c>
      <c r="E26" s="349" t="s">
        <v>234</v>
      </c>
      <c r="F26" s="349" t="s">
        <v>332</v>
      </c>
      <c r="G26" s="349" t="s">
        <v>258</v>
      </c>
    </row>
    <row r="27" spans="1:7" ht="22.5" customHeight="1">
      <c r="A27" s="339" t="s">
        <v>259</v>
      </c>
      <c r="B27" s="339"/>
      <c r="C27" s="340" t="s">
        <v>260</v>
      </c>
      <c r="D27" s="360"/>
      <c r="E27" s="360"/>
      <c r="F27" s="360"/>
      <c r="G27" s="361"/>
    </row>
    <row r="28" spans="1:7" ht="22.5" customHeight="1">
      <c r="A28" s="341" t="s">
        <v>278</v>
      </c>
      <c r="B28" s="341"/>
      <c r="C28" s="342" t="s">
        <v>260</v>
      </c>
      <c r="D28" s="362"/>
      <c r="E28" s="362"/>
      <c r="F28" s="362"/>
      <c r="G28" s="363"/>
    </row>
    <row r="29" spans="1:7" ht="22.5" customHeight="1">
      <c r="A29" s="366"/>
      <c r="B29" s="343"/>
      <c r="C29" s="342" t="s">
        <v>236</v>
      </c>
      <c r="D29" s="362"/>
      <c r="E29" s="362"/>
      <c r="F29" s="362"/>
      <c r="G29" s="363"/>
    </row>
    <row r="30" spans="1:7" ht="22.5" customHeight="1">
      <c r="A30" s="344" t="s">
        <v>340</v>
      </c>
      <c r="B30" s="344"/>
      <c r="C30" s="362"/>
      <c r="D30" s="362"/>
      <c r="E30" s="362"/>
      <c r="F30" s="362"/>
      <c r="G30" s="363"/>
    </row>
    <row r="31" spans="1:7" ht="22.5" customHeight="1">
      <c r="A31" s="344" t="s">
        <v>339</v>
      </c>
      <c r="B31" s="344"/>
      <c r="C31" s="362"/>
      <c r="D31" s="362"/>
      <c r="E31" s="362"/>
      <c r="F31" s="362"/>
      <c r="G31" s="363"/>
    </row>
    <row r="32" spans="1:7" ht="22.5" customHeight="1">
      <c r="A32" s="344" t="s">
        <v>460</v>
      </c>
      <c r="B32" s="343"/>
      <c r="C32" s="362"/>
      <c r="D32" s="362"/>
      <c r="E32" s="362"/>
      <c r="F32" s="362"/>
      <c r="G32" s="363"/>
    </row>
    <row r="33" spans="1:7" ht="22.5" customHeight="1">
      <c r="A33" s="343"/>
      <c r="B33" s="343"/>
      <c r="C33" s="362"/>
      <c r="D33" s="362"/>
      <c r="E33" s="362"/>
      <c r="F33" s="362"/>
      <c r="G33" s="363"/>
    </row>
    <row r="34" spans="1:7" ht="22.5" customHeight="1">
      <c r="A34" s="362"/>
      <c r="B34" s="362"/>
      <c r="C34" s="362"/>
      <c r="D34" s="362"/>
      <c r="E34" s="362"/>
      <c r="F34" s="362"/>
      <c r="G34" s="363"/>
    </row>
    <row r="35" spans="1:7" ht="22.5" customHeight="1">
      <c r="A35" s="362"/>
      <c r="B35" s="362"/>
      <c r="C35" s="362"/>
      <c r="D35" s="362"/>
      <c r="E35" s="362"/>
      <c r="F35" s="362"/>
      <c r="G35" s="363"/>
    </row>
    <row r="36" spans="1:7" ht="22.5" customHeight="1">
      <c r="A36" s="364"/>
      <c r="B36" s="364"/>
      <c r="C36" s="362"/>
      <c r="D36" s="364"/>
      <c r="E36" s="364"/>
      <c r="F36" s="364"/>
      <c r="G36" s="365"/>
    </row>
    <row r="37" spans="1:7" ht="22.5" customHeight="1">
      <c r="A37" s="345" t="s">
        <v>72</v>
      </c>
      <c r="B37" s="345"/>
      <c r="C37" s="346"/>
      <c r="D37" s="346"/>
      <c r="E37" s="346"/>
      <c r="F37" s="346"/>
      <c r="G37" s="347">
        <f>SUM(G26:G36)</f>
        <v>0</v>
      </c>
    </row>
    <row r="38" spans="1:7" ht="22.5" customHeight="1">
      <c r="A38" s="208"/>
      <c r="B38" s="208"/>
      <c r="C38" s="208"/>
      <c r="D38" s="208"/>
      <c r="E38" s="208"/>
      <c r="F38" s="208"/>
      <c r="G38" s="211"/>
    </row>
    <row r="39" spans="1:7" ht="22.5" customHeight="1">
      <c r="A39" s="209" t="s">
        <v>264</v>
      </c>
      <c r="B39" s="209"/>
      <c r="C39" s="210"/>
      <c r="D39" s="210"/>
      <c r="E39" s="210"/>
      <c r="F39" s="210"/>
      <c r="G39" s="210"/>
    </row>
    <row r="40" spans="1:7" ht="22.5" customHeight="1">
      <c r="A40" s="350" t="s">
        <v>257</v>
      </c>
      <c r="B40" s="350"/>
      <c r="C40" s="351" t="s">
        <v>261</v>
      </c>
      <c r="D40" s="351" t="s">
        <v>232</v>
      </c>
      <c r="E40" s="351" t="s">
        <v>234</v>
      </c>
      <c r="F40" s="351" t="s">
        <v>342</v>
      </c>
      <c r="G40" s="352" t="s">
        <v>258</v>
      </c>
    </row>
    <row r="41" spans="1:7" ht="22.5" customHeight="1">
      <c r="A41" s="339" t="s">
        <v>259</v>
      </c>
      <c r="B41" s="339"/>
      <c r="C41" s="340" t="s">
        <v>260</v>
      </c>
      <c r="D41" s="360"/>
      <c r="E41" s="360"/>
      <c r="F41" s="360"/>
      <c r="G41" s="361"/>
    </row>
    <row r="42" spans="1:7" ht="22.5" customHeight="1">
      <c r="A42" s="341" t="s">
        <v>278</v>
      </c>
      <c r="B42" s="341"/>
      <c r="C42" s="342" t="s">
        <v>260</v>
      </c>
      <c r="D42" s="362"/>
      <c r="E42" s="362"/>
      <c r="F42" s="362"/>
      <c r="G42" s="363"/>
    </row>
    <row r="43" spans="1:7" ht="22.5" customHeight="1">
      <c r="A43" s="366"/>
      <c r="B43" s="366"/>
      <c r="C43" s="342" t="s">
        <v>236</v>
      </c>
      <c r="D43" s="368"/>
      <c r="E43" s="362"/>
      <c r="F43" s="362"/>
      <c r="G43" s="363"/>
    </row>
    <row r="44" spans="1:7" ht="22.5" customHeight="1">
      <c r="A44" s="344" t="s">
        <v>340</v>
      </c>
      <c r="B44" s="366"/>
      <c r="C44" s="362"/>
      <c r="D44" s="362"/>
      <c r="E44" s="362"/>
      <c r="F44" s="362"/>
      <c r="G44" s="363"/>
    </row>
    <row r="45" spans="1:7" ht="22.5" customHeight="1">
      <c r="A45" s="366"/>
      <c r="B45" s="366"/>
      <c r="C45" s="362"/>
      <c r="D45" s="362"/>
      <c r="E45" s="362"/>
      <c r="F45" s="362"/>
      <c r="G45" s="363"/>
    </row>
    <row r="46" spans="1:7" ht="22.5" customHeight="1">
      <c r="A46" s="366"/>
      <c r="B46" s="366"/>
      <c r="C46" s="362"/>
      <c r="D46" s="362"/>
      <c r="E46" s="362"/>
      <c r="F46" s="362"/>
      <c r="G46" s="363"/>
    </row>
    <row r="47" spans="1:7" ht="22.5" customHeight="1">
      <c r="A47" s="366"/>
      <c r="B47" s="366"/>
      <c r="C47" s="362"/>
      <c r="D47" s="362"/>
      <c r="E47" s="362"/>
      <c r="F47" s="362"/>
      <c r="G47" s="363"/>
    </row>
    <row r="48" spans="1:7" ht="22.5" customHeight="1">
      <c r="A48" s="366"/>
      <c r="B48" s="366"/>
      <c r="C48" s="362"/>
      <c r="D48" s="362"/>
      <c r="E48" s="362"/>
      <c r="F48" s="362"/>
      <c r="G48" s="363"/>
    </row>
    <row r="49" spans="1:7" ht="22.5" customHeight="1">
      <c r="A49" s="366"/>
      <c r="B49" s="366"/>
      <c r="C49" s="362"/>
      <c r="D49" s="362"/>
      <c r="E49" s="362"/>
      <c r="F49" s="362"/>
      <c r="G49" s="363"/>
    </row>
    <row r="50" spans="1:7" ht="22.5" customHeight="1">
      <c r="A50" s="367"/>
      <c r="B50" s="367"/>
      <c r="C50" s="362"/>
      <c r="D50" s="364"/>
      <c r="E50" s="364"/>
      <c r="F50" s="364"/>
      <c r="G50" s="365"/>
    </row>
    <row r="51" spans="1:7" ht="22.5" customHeight="1">
      <c r="A51" s="345" t="s">
        <v>72</v>
      </c>
      <c r="B51" s="345"/>
      <c r="C51" s="346"/>
      <c r="D51" s="346"/>
      <c r="E51" s="346"/>
      <c r="F51" s="346"/>
      <c r="G51" s="353">
        <f>SUM(G40:G50)</f>
        <v>0</v>
      </c>
    </row>
    <row r="53" ht="12.75">
      <c r="A53" s="458" t="s">
        <v>467</v>
      </c>
    </row>
    <row r="54" spans="1:4" ht="15">
      <c r="A54" s="38" t="s">
        <v>462</v>
      </c>
      <c r="D54" s="364"/>
    </row>
    <row r="55" spans="1:4" ht="15">
      <c r="A55" s="38" t="s">
        <v>463</v>
      </c>
      <c r="D55" s="364"/>
    </row>
    <row r="56" spans="1:4" ht="15">
      <c r="A56" s="459" t="s">
        <v>464</v>
      </c>
      <c r="D56" s="364"/>
    </row>
    <row r="57" spans="1:4" ht="15">
      <c r="A57" s="459" t="s">
        <v>466</v>
      </c>
      <c r="D57" s="364"/>
    </row>
    <row r="58" spans="1:4" ht="15">
      <c r="A58" s="459" t="s">
        <v>465</v>
      </c>
      <c r="D58" s="364"/>
    </row>
    <row r="61" spans="1:2" ht="12.75">
      <c r="A61" s="84" t="s">
        <v>343</v>
      </c>
      <c r="B61" s="84"/>
    </row>
    <row r="62" spans="1:7" ht="12">
      <c r="A62" s="563" t="s">
        <v>380</v>
      </c>
      <c r="B62" s="563"/>
      <c r="C62" s="563"/>
      <c r="D62" s="563"/>
      <c r="E62" s="563"/>
      <c r="F62" s="563"/>
      <c r="G62" s="563"/>
    </row>
    <row r="63" spans="1:7" ht="33" customHeight="1">
      <c r="A63" s="562" t="s">
        <v>381</v>
      </c>
      <c r="B63" s="562"/>
      <c r="C63" s="562"/>
      <c r="D63" s="562"/>
      <c r="E63" s="562"/>
      <c r="F63" s="562"/>
      <c r="G63" s="562"/>
    </row>
    <row r="64" spans="1:7" ht="33.75" customHeight="1">
      <c r="A64" s="562" t="s">
        <v>501</v>
      </c>
      <c r="B64" s="562"/>
      <c r="C64" s="562"/>
      <c r="D64" s="562"/>
      <c r="E64" s="562"/>
      <c r="F64" s="562"/>
      <c r="G64" s="562"/>
    </row>
    <row r="65" spans="1:7" ht="30.75" customHeight="1">
      <c r="A65" s="562" t="s">
        <v>382</v>
      </c>
      <c r="B65" s="562"/>
      <c r="C65" s="562"/>
      <c r="D65" s="562"/>
      <c r="E65" s="562"/>
      <c r="F65" s="562"/>
      <c r="G65" s="562"/>
    </row>
    <row r="66" spans="4:6" ht="12.75">
      <c r="D66" s="332" t="s">
        <v>377</v>
      </c>
      <c r="E66" s="321"/>
      <c r="F66" s="321" t="s">
        <v>376</v>
      </c>
    </row>
    <row r="67" spans="1:6" ht="12.75">
      <c r="A67" t="s">
        <v>394</v>
      </c>
      <c r="D67" s="332"/>
      <c r="E67" s="321"/>
      <c r="F67" s="321"/>
    </row>
    <row r="68" spans="1:6" ht="12.75">
      <c r="A68" s="441" t="s">
        <v>237</v>
      </c>
      <c r="D68" s="460"/>
      <c r="E68" s="321"/>
      <c r="F68" s="460"/>
    </row>
    <row r="69" spans="1:6" ht="12.75">
      <c r="A69" s="441" t="s">
        <v>238</v>
      </c>
      <c r="D69" s="461"/>
      <c r="E69" s="321"/>
      <c r="F69" s="461"/>
    </row>
    <row r="70" spans="1:6" ht="39" customHeight="1">
      <c r="A70" t="s">
        <v>383</v>
      </c>
      <c r="C70" s="323"/>
      <c r="D70" s="335"/>
      <c r="E70" s="333"/>
      <c r="F70" s="334"/>
    </row>
    <row r="71" spans="1:12" ht="15">
      <c r="A71" s="208" t="s">
        <v>299</v>
      </c>
      <c r="B71" s="208" t="s">
        <v>390</v>
      </c>
      <c r="C71" s="212"/>
      <c r="D71" s="338"/>
      <c r="E71" s="213"/>
      <c r="F71" s="542"/>
      <c r="J71" t="s">
        <v>385</v>
      </c>
      <c r="L71" t="s">
        <v>351</v>
      </c>
    </row>
    <row r="72" spans="1:12" ht="15">
      <c r="A72" s="208" t="s">
        <v>333</v>
      </c>
      <c r="B72" s="208"/>
      <c r="C72" s="248"/>
      <c r="D72" s="326"/>
      <c r="E72" s="327"/>
      <c r="F72" s="326"/>
      <c r="J72" t="s">
        <v>386</v>
      </c>
      <c r="L72" t="s">
        <v>384</v>
      </c>
    </row>
    <row r="73" spans="1:10" ht="15">
      <c r="A73" s="208" t="s">
        <v>296</v>
      </c>
      <c r="B73" s="208"/>
      <c r="C73" s="210"/>
      <c r="D73" s="328"/>
      <c r="E73" s="327"/>
      <c r="F73" s="328"/>
      <c r="J73" t="s">
        <v>387</v>
      </c>
    </row>
    <row r="74" spans="1:6" ht="15">
      <c r="A74" s="208" t="s">
        <v>295</v>
      </c>
      <c r="B74" s="208"/>
      <c r="C74" s="210"/>
      <c r="D74" s="328"/>
      <c r="E74" s="327"/>
      <c r="F74" s="328"/>
    </row>
    <row r="75" spans="1:6" ht="15">
      <c r="A75" s="208" t="s">
        <v>297</v>
      </c>
      <c r="B75" s="208"/>
      <c r="C75" s="210"/>
      <c r="D75" s="328"/>
      <c r="E75" s="327"/>
      <c r="F75" s="328"/>
    </row>
    <row r="76" spans="1:2" ht="15">
      <c r="A76" s="208"/>
      <c r="B76" s="208"/>
    </row>
    <row r="78" spans="10:12" ht="12">
      <c r="J78" s="337">
        <v>1</v>
      </c>
      <c r="L78" s="337">
        <v>1</v>
      </c>
    </row>
    <row r="79" spans="10:12" ht="12">
      <c r="J79" s="337">
        <v>1.3</v>
      </c>
      <c r="L79" s="337">
        <v>1.3</v>
      </c>
    </row>
    <row r="80" spans="10:12" ht="12">
      <c r="J80" s="337"/>
      <c r="L80" s="337"/>
    </row>
    <row r="81" spans="10:12" ht="12">
      <c r="J81" s="337"/>
      <c r="L81" s="337"/>
    </row>
    <row r="83" spans="10:12" ht="12">
      <c r="J83" t="s">
        <v>388</v>
      </c>
      <c r="L83" t="s">
        <v>388</v>
      </c>
    </row>
    <row r="84" spans="10:12" ht="12">
      <c r="J84" t="s">
        <v>334</v>
      </c>
      <c r="L84" t="s">
        <v>334</v>
      </c>
    </row>
    <row r="85" spans="10:12" ht="12">
      <c r="J85" t="s">
        <v>389</v>
      </c>
      <c r="L85" t="s">
        <v>389</v>
      </c>
    </row>
  </sheetData>
  <sheetProtection/>
  <mergeCells count="17">
    <mergeCell ref="C7:E7"/>
    <mergeCell ref="C15:E15"/>
    <mergeCell ref="C14:E14"/>
    <mergeCell ref="C13:E13"/>
    <mergeCell ref="C11:E11"/>
    <mergeCell ref="C12:E12"/>
    <mergeCell ref="C8:E8"/>
    <mergeCell ref="C9:E9"/>
    <mergeCell ref="C10:E10"/>
    <mergeCell ref="A65:G65"/>
    <mergeCell ref="A62:G62"/>
    <mergeCell ref="F16:G16"/>
    <mergeCell ref="F17:G17"/>
    <mergeCell ref="A63:G63"/>
    <mergeCell ref="A64:G64"/>
    <mergeCell ref="C16:E16"/>
    <mergeCell ref="F22:G22"/>
  </mergeCells>
  <dataValidations count="12">
    <dataValidation type="list" allowBlank="1" showInputMessage="1" showErrorMessage="1" promptTitle="Type of LIHTC" prompt="What type of LIHTC is requested?  " sqref="D70">
      <formula1>$J$70:$J$73</formula1>
    </dataValidation>
    <dataValidation type="list" showInputMessage="1" showErrorMessage="1" promptTitle="Type of LIHTC" prompt="What type of LIHTC is requested?" sqref="F70">
      <formula1>$L$70:$L$72</formula1>
    </dataValidation>
    <dataValidation type="list" showInputMessage="1" showErrorMessage="1" promptTitle="DDA" prompt="Is the project located in a Difficult to Develop Area or Qualified Census Tract?  If the answer is yes, enter 130%.  If the answer is no, enter 100%." sqref="D72 F72">
      <formula1>$J$77:$J$79</formula1>
    </dataValidation>
    <dataValidation allowBlank="1" showInputMessage="1" showErrorMessage="1" promptTitle="Pricing." prompt="Enter pricing for Federal LIHTC only." sqref="D73 F73"/>
    <dataValidation allowBlank="1" showInputMessage="1" showErrorMessage="1" promptTitle="Pricing" prompt="Enter pricing for State LIHTC only." sqref="D74 F74"/>
    <dataValidation allowBlank="1" showInputMessage="1" showErrorMessage="1" promptTitle="Blended pricing" prompt="Enter blended pricing for both federal and state LIHTC." sqref="D75 F75"/>
    <dataValidation type="list" showInputMessage="1" showErrorMessage="1" sqref="C72">
      <formula1>"DDA, QCT, Not Applicable, """""</formula1>
    </dataValidation>
    <dataValidation type="list" allowBlank="1" showInputMessage="1" showErrorMessage="1" promptTitle="Land Tenure" prompt="Will the property be leased or owned?" sqref="C23">
      <formula1>"Fee Simple, Lease,Other"</formula1>
    </dataValidation>
    <dataValidation type="list" allowBlank="1" showInputMessage="1" showErrorMessage="1" promptTitle="Financing Type" prompt="What type of Financing is this?" sqref="C44:C50 C30:C36">
      <formula1>"Second Mortgage, Third Mortgage, Fourth Mortgage, Equity, Grant, Unsecured Loan, Other"</formula1>
    </dataValidation>
    <dataValidation type="list" showInputMessage="1" showErrorMessage="1" promptTitle="Type of project" prompt="What type of project is this?" sqref="C16:E16">
      <formula1>"New Construction, Acquistion Only, Acquisition and Rehabilitation, Rehabilitation Only, Other"</formula1>
    </dataValidation>
    <dataValidation type="list" allowBlank="1" showInputMessage="1" showErrorMessage="1" sqref="C11:E11">
      <formula1>"Honolulu,Hawaii,Kauai,Maui, "</formula1>
    </dataValidation>
    <dataValidation type="list" allowBlank="1" showInputMessage="1" showErrorMessage="1" sqref="C12:E12">
      <formula1>"Hawaii, Kauai, Lanai, Maui, Molokai, Oahu"</formula1>
    </dataValidation>
  </dataValidations>
  <printOptions/>
  <pageMargins left="0.75" right="0.75" top="1" bottom="1" header="0.5" footer="0.5"/>
  <pageSetup fitToHeight="3" horizontalDpi="600" verticalDpi="600" orientation="portrait" scale="70" r:id="rId1"/>
  <headerFooter alignWithMargins="0">
    <oddFooter>&amp;RVersion 2011</oddFooter>
  </headerFooter>
  <rowBreaks count="2" manualBreakCount="2">
    <brk id="24" max="6" man="1"/>
    <brk id="60" max="6" man="1"/>
  </rowBreaks>
</worksheet>
</file>

<file path=xl/worksheets/sheet4.xml><?xml version="1.0" encoding="utf-8"?>
<worksheet xmlns="http://schemas.openxmlformats.org/spreadsheetml/2006/main" xmlns:r="http://schemas.openxmlformats.org/officeDocument/2006/relationships">
  <sheetPr codeName="Sheet2" transitionEvaluation="1" transitionEntry="1"/>
  <dimension ref="A1:O378"/>
  <sheetViews>
    <sheetView showGridLines="0" showZeros="0" defaultGridColor="0" view="pageLayout" zoomScaleSheetLayoutView="125" colorId="23" workbookViewId="0" topLeftCell="A195">
      <selection activeCell="A201" sqref="A201"/>
    </sheetView>
  </sheetViews>
  <sheetFormatPr defaultColWidth="9.7109375" defaultRowHeight="12.75"/>
  <cols>
    <col min="1" max="1" width="7.57421875" style="1" customWidth="1"/>
    <col min="2" max="2" width="23.00390625" style="1" customWidth="1"/>
    <col min="3" max="3" width="2.8515625" style="1" customWidth="1"/>
    <col min="4" max="4" width="4.421875" style="1" customWidth="1"/>
    <col min="5" max="5" width="11.8515625" style="1" customWidth="1"/>
    <col min="6" max="6" width="3.7109375" style="1" customWidth="1"/>
    <col min="7" max="7" width="9.7109375" style="117" customWidth="1"/>
    <col min="8" max="8" width="3.7109375" style="1" customWidth="1"/>
    <col min="9" max="9" width="14.8515625" style="1" customWidth="1"/>
    <col min="10" max="10" width="2.8515625" style="1" customWidth="1"/>
    <col min="11" max="11" width="7.140625" style="1" customWidth="1"/>
    <col min="12" max="12" width="3.7109375" style="1" customWidth="1"/>
    <col min="13" max="13" width="14.421875" style="1" customWidth="1"/>
    <col min="14" max="14" width="3.00390625" style="1" customWidth="1"/>
    <col min="15" max="16384" width="9.7109375" style="1" customWidth="1"/>
  </cols>
  <sheetData>
    <row r="1" spans="1:13" ht="18">
      <c r="A1" s="131"/>
      <c r="B1" s="131"/>
      <c r="C1" s="131"/>
      <c r="D1" s="131"/>
      <c r="E1" s="148" t="s">
        <v>279</v>
      </c>
      <c r="F1" s="148"/>
      <c r="G1" s="148" t="s">
        <v>280</v>
      </c>
      <c r="H1" s="131"/>
      <c r="I1" s="131"/>
      <c r="J1" s="131"/>
      <c r="K1" s="131"/>
      <c r="L1" s="131"/>
      <c r="M1" s="131"/>
    </row>
    <row r="2" spans="1:14" ht="14.25" customHeight="1">
      <c r="A2" s="61"/>
      <c r="B2" s="61"/>
      <c r="C2" s="61"/>
      <c r="D2" s="61"/>
      <c r="E2" s="485">
        <f>'Input Page'!C21</f>
        <v>0</v>
      </c>
      <c r="F2" s="148"/>
      <c r="G2" s="372">
        <f>'Input Page'!C22</f>
        <v>0</v>
      </c>
      <c r="H2" s="61"/>
      <c r="I2" s="61"/>
      <c r="J2" s="61"/>
      <c r="K2" s="61"/>
      <c r="L2" s="61"/>
      <c r="M2" s="61"/>
      <c r="N2" s="61"/>
    </row>
    <row r="3" spans="1:15" ht="39" customHeight="1">
      <c r="A3" s="3" t="s">
        <v>0</v>
      </c>
      <c r="B3" s="3"/>
      <c r="C3" s="3"/>
      <c r="D3" s="4"/>
      <c r="E3" s="49" t="s">
        <v>1</v>
      </c>
      <c r="F3" s="7"/>
      <c r="G3" s="116" t="s">
        <v>504</v>
      </c>
      <c r="H3" s="49"/>
      <c r="I3" s="49" t="s">
        <v>282</v>
      </c>
      <c r="J3" s="49"/>
      <c r="K3" s="49" t="s">
        <v>207</v>
      </c>
      <c r="L3" s="49"/>
      <c r="M3" s="49" t="s">
        <v>172</v>
      </c>
      <c r="N3" s="81"/>
      <c r="O3" s="9"/>
    </row>
    <row r="4" ht="12">
      <c r="H4" s="9"/>
    </row>
    <row r="5" spans="1:8" ht="17.25" customHeight="1">
      <c r="A5" s="5" t="s">
        <v>2</v>
      </c>
      <c r="B5" s="5"/>
      <c r="C5" s="5"/>
      <c r="H5" s="9"/>
    </row>
    <row r="6" spans="1:14" ht="17.25" customHeight="1">
      <c r="A6" s="51" t="s">
        <v>3</v>
      </c>
      <c r="B6" s="6"/>
      <c r="C6" s="6"/>
      <c r="D6" s="44"/>
      <c r="E6" s="87">
        <f>IF(ISERROR(I6/$E$2),"",I6/$E$2)</f>
      </c>
      <c r="G6" s="118">
        <f>IF(ISERROR(I6/$G$2),"",(I6/$G$2))</f>
      </c>
      <c r="H6" s="45"/>
      <c r="I6" s="147"/>
      <c r="J6" s="45"/>
      <c r="K6" s="100">
        <f>IF(ISERROR(I6/$I$114),"",(I6/$I$114))</f>
      </c>
      <c r="L6" s="45"/>
      <c r="M6" s="92"/>
      <c r="N6" s="44"/>
    </row>
    <row r="7" spans="1:14" ht="17.25" customHeight="1">
      <c r="A7" s="53" t="s">
        <v>201</v>
      </c>
      <c r="B7" s="6"/>
      <c r="C7" s="6"/>
      <c r="D7" s="44"/>
      <c r="E7" s="87">
        <f>IF(ISERROR(I7/$E$2),"",I7/$E$2)</f>
      </c>
      <c r="G7" s="118">
        <f>IF(ISERROR(I7/$G$2),"",(I7/$G$2))</f>
      </c>
      <c r="H7" s="45"/>
      <c r="I7" s="147"/>
      <c r="J7" s="45"/>
      <c r="K7" s="100">
        <f>IF(ISERROR(I7/$I$114),"",(I7/$I$114))</f>
      </c>
      <c r="L7" s="45"/>
      <c r="M7" s="147"/>
      <c r="N7" s="44"/>
    </row>
    <row r="8" spans="1:14" ht="17.25" customHeight="1">
      <c r="A8" s="51" t="s">
        <v>4</v>
      </c>
      <c r="B8" s="6"/>
      <c r="C8" s="6"/>
      <c r="D8" s="44"/>
      <c r="E8" s="87">
        <f>IF(ISERROR(I8/$E$2),"",I8/$E$2)</f>
      </c>
      <c r="G8" s="118">
        <f>IF(ISERROR(I8/$G$2),"",(I8/$G$2))</f>
      </c>
      <c r="H8" s="45"/>
      <c r="I8" s="147"/>
      <c r="J8" s="45"/>
      <c r="K8" s="100">
        <f>IF(ISERROR(I8/$I$114),"",(I8/$I$114))</f>
      </c>
      <c r="L8" s="45"/>
      <c r="M8" s="147"/>
      <c r="N8" s="44"/>
    </row>
    <row r="9" spans="1:14" ht="17.25" customHeight="1">
      <c r="A9" s="442" t="s">
        <v>171</v>
      </c>
      <c r="B9" s="144"/>
      <c r="C9" s="41"/>
      <c r="D9" s="44"/>
      <c r="E9" s="87">
        <f>IF(ISERROR(I9/$E$2),"",I9/$E$2)</f>
      </c>
      <c r="G9" s="118">
        <f>IF(ISERROR(I9/$G$2),"",(I9/$G$2))</f>
      </c>
      <c r="H9" s="45"/>
      <c r="I9" s="147"/>
      <c r="J9" s="45"/>
      <c r="K9" s="100">
        <f>IF(ISERROR(I9/$I$114),"",(I9/$I$114))</f>
      </c>
      <c r="L9" s="45"/>
      <c r="M9" s="147"/>
      <c r="N9" s="44"/>
    </row>
    <row r="10" spans="1:14" ht="17.25" customHeight="1">
      <c r="A10" s="442" t="s">
        <v>171</v>
      </c>
      <c r="B10" s="144"/>
      <c r="C10" s="41"/>
      <c r="D10" s="44"/>
      <c r="E10" s="87">
        <f>IF(ISERROR(I10/$E$2),"",I10/$E$2)</f>
      </c>
      <c r="G10" s="118">
        <f>IF(ISERROR(I10/$G$2),"",(I10/$G$2))</f>
      </c>
      <c r="H10" s="45"/>
      <c r="I10" s="147"/>
      <c r="J10" s="45"/>
      <c r="K10" s="100">
        <f>IF(ISERROR(I10/$I$114),"",(I10/$I$114))</f>
      </c>
      <c r="L10" s="45"/>
      <c r="M10" s="147"/>
      <c r="N10" s="44"/>
    </row>
    <row r="11" spans="4:14" ht="17.25" customHeight="1">
      <c r="D11" s="44"/>
      <c r="E11" s="90"/>
      <c r="G11" s="119"/>
      <c r="H11" s="45"/>
      <c r="I11" s="90"/>
      <c r="J11" s="44"/>
      <c r="K11" s="44"/>
      <c r="L11" s="44"/>
      <c r="M11" s="90"/>
      <c r="N11" s="44"/>
    </row>
    <row r="12" spans="1:14" ht="17.25" customHeight="1">
      <c r="A12" s="5" t="s">
        <v>5</v>
      </c>
      <c r="B12" s="5"/>
      <c r="C12" s="5"/>
      <c r="D12" s="45"/>
      <c r="E12" s="88"/>
      <c r="G12" s="120"/>
      <c r="H12" s="45"/>
      <c r="I12" s="88"/>
      <c r="J12" s="45"/>
      <c r="K12" s="56"/>
      <c r="L12" s="45"/>
      <c r="M12" s="88"/>
      <c r="N12" s="45"/>
    </row>
    <row r="13" spans="1:14" ht="17.25" customHeight="1">
      <c r="A13" s="53" t="s">
        <v>174</v>
      </c>
      <c r="B13" s="6"/>
      <c r="C13" s="6"/>
      <c r="D13" s="44"/>
      <c r="E13" s="90"/>
      <c r="G13" s="119"/>
      <c r="H13" s="45"/>
      <c r="I13" s="90"/>
      <c r="J13" s="44"/>
      <c r="K13" s="44"/>
      <c r="L13" s="44"/>
      <c r="M13" s="90"/>
      <c r="N13" s="44"/>
    </row>
    <row r="14" spans="1:14" ht="17.25" customHeight="1">
      <c r="A14" s="53" t="s">
        <v>167</v>
      </c>
      <c r="B14" s="144"/>
      <c r="C14" s="43"/>
      <c r="D14" s="44"/>
      <c r="E14" s="87">
        <f>IF(ISERROR(I14/$E$2),"",I14/$E$2)</f>
      </c>
      <c r="G14" s="118">
        <f>IF(ISERROR(I14/$G$2),"",(I14/$G$2))</f>
      </c>
      <c r="H14" s="79"/>
      <c r="I14" s="147"/>
      <c r="J14" s="79"/>
      <c r="K14" s="100">
        <f>IF(ISERROR(I14/$I$114),"",(I14/$I$114))</f>
      </c>
      <c r="L14" s="79"/>
      <c r="M14" s="147"/>
      <c r="N14" s="44"/>
    </row>
    <row r="15" spans="1:14" ht="17.25" customHeight="1">
      <c r="A15" s="6"/>
      <c r="B15" s="144"/>
      <c r="C15" s="43"/>
      <c r="D15" s="44"/>
      <c r="E15" s="87">
        <f>IF(ISERROR(I15/$E$2),"",I15/$E$2)</f>
      </c>
      <c r="G15" s="118">
        <f>IF(ISERROR(I15/$G$2),"",(I15/$G$2))</f>
      </c>
      <c r="H15" s="79"/>
      <c r="I15" s="147"/>
      <c r="J15" s="79"/>
      <c r="K15" s="100">
        <f>IF(ISERROR(I15/$I$114),"",(I15/$I$114))</f>
      </c>
      <c r="L15" s="79"/>
      <c r="M15" s="147"/>
      <c r="N15" s="44"/>
    </row>
    <row r="16" spans="1:14" ht="17.25" customHeight="1">
      <c r="A16" s="6"/>
      <c r="B16" s="144"/>
      <c r="C16" s="43"/>
      <c r="D16" s="44"/>
      <c r="E16" s="87">
        <f>IF(ISERROR(I16/$E$2),"",I16/$E$2)</f>
      </c>
      <c r="G16" s="118">
        <f>IF(ISERROR(I16/$G$2),"",(I16/$G$2))</f>
      </c>
      <c r="H16" s="79"/>
      <c r="I16" s="147"/>
      <c r="J16" s="79"/>
      <c r="K16" s="100">
        <f>IF(ISERROR(I16/$I$114),"",(I16/$I$114))</f>
      </c>
      <c r="L16" s="79"/>
      <c r="M16" s="147"/>
      <c r="N16" s="44"/>
    </row>
    <row r="17" spans="2:14" ht="17.25" customHeight="1">
      <c r="B17" s="54"/>
      <c r="D17" s="44"/>
      <c r="E17" s="88"/>
      <c r="G17" s="120"/>
      <c r="H17" s="45"/>
      <c r="I17" s="88"/>
      <c r="J17" s="45"/>
      <c r="K17" s="45"/>
      <c r="L17" s="45"/>
      <c r="M17" s="88"/>
      <c r="N17" s="44"/>
    </row>
    <row r="18" spans="1:14" ht="17.25" customHeight="1">
      <c r="A18" s="53" t="s">
        <v>175</v>
      </c>
      <c r="B18" s="6"/>
      <c r="C18" s="6"/>
      <c r="D18" s="44"/>
      <c r="E18" s="90"/>
      <c r="G18" s="119"/>
      <c r="H18" s="45"/>
      <c r="I18" s="90"/>
      <c r="J18" s="44"/>
      <c r="K18" s="44"/>
      <c r="L18" s="44"/>
      <c r="M18" s="90"/>
      <c r="N18" s="44"/>
    </row>
    <row r="19" spans="1:14" ht="17.25" customHeight="1">
      <c r="A19" s="53" t="s">
        <v>167</v>
      </c>
      <c r="B19" s="144"/>
      <c r="C19" s="42"/>
      <c r="D19" s="44"/>
      <c r="E19" s="87">
        <f>IF(ISERROR(I19/$E$2),"",I19/$E$2)</f>
      </c>
      <c r="G19" s="118">
        <f>IF(ISERROR(I19/$G$2),"",(I19/$G$2))</f>
      </c>
      <c r="H19" s="45"/>
      <c r="I19" s="147"/>
      <c r="J19" s="45"/>
      <c r="K19" s="100">
        <f>IF(ISERROR(I19/$I$114),"",(I19/$I$114))</f>
      </c>
      <c r="L19" s="45"/>
      <c r="M19" s="147"/>
      <c r="N19" s="44"/>
    </row>
    <row r="20" spans="1:14" ht="17.25" customHeight="1">
      <c r="A20" s="52" t="s">
        <v>171</v>
      </c>
      <c r="B20" s="145"/>
      <c r="C20" s="42"/>
      <c r="D20" s="44"/>
      <c r="E20" s="87">
        <f>IF(ISERROR(I20/$E$2),"",I20/$E$2)</f>
      </c>
      <c r="G20" s="118">
        <f>IF(ISERROR(I20/$G$2),"",(I20/$G$2))</f>
      </c>
      <c r="H20" s="45"/>
      <c r="I20" s="147"/>
      <c r="J20" s="45"/>
      <c r="K20" s="100">
        <f>IF(ISERROR(I20/$I$114),"",(I20/$I$114))</f>
      </c>
      <c r="L20" s="45"/>
      <c r="M20" s="147"/>
      <c r="N20" s="44"/>
    </row>
    <row r="21" spans="1:14" ht="17.25" customHeight="1">
      <c r="A21" s="52" t="s">
        <v>171</v>
      </c>
      <c r="B21" s="145"/>
      <c r="D21" s="44"/>
      <c r="E21" s="87">
        <f>IF(ISERROR(I21/$E$2),"",I21/$E$2)</f>
      </c>
      <c r="G21" s="118">
        <f>IF(ISERROR(I21/$G$2),"",(I21/$G$2))</f>
      </c>
      <c r="H21" s="45"/>
      <c r="I21" s="147"/>
      <c r="J21" s="45"/>
      <c r="K21" s="100">
        <f>IF(ISERROR(I21/$I$114),"",(I21/$I$114))</f>
      </c>
      <c r="L21" s="45"/>
      <c r="M21" s="147"/>
      <c r="N21" s="44"/>
    </row>
    <row r="22" spans="1:14" ht="17.25" customHeight="1">
      <c r="A22" s="52" t="s">
        <v>171</v>
      </c>
      <c r="B22" s="144"/>
      <c r="C22" s="6"/>
      <c r="D22" s="44"/>
      <c r="E22" s="87">
        <f>IF(ISERROR(I22/$E$2),"",I22/$E$2)</f>
      </c>
      <c r="G22" s="118">
        <f>IF(ISERROR(I22/$G$2),"",(I22/$G$2))</f>
      </c>
      <c r="H22" s="45"/>
      <c r="I22" s="147"/>
      <c r="J22" s="45"/>
      <c r="K22" s="100">
        <f>IF(ISERROR(I22/$I$114),"",(I22/$I$114))</f>
      </c>
      <c r="L22" s="45"/>
      <c r="M22" s="147"/>
      <c r="N22" s="44"/>
    </row>
    <row r="23" spans="4:14" ht="17.25" customHeight="1">
      <c r="D23" s="44"/>
      <c r="E23" s="88"/>
      <c r="F23" s="9"/>
      <c r="G23" s="120"/>
      <c r="H23" s="45"/>
      <c r="I23" s="88"/>
      <c r="J23" s="45"/>
      <c r="K23" s="45"/>
      <c r="L23" s="45"/>
      <c r="M23" s="88"/>
      <c r="N23" s="44"/>
    </row>
    <row r="24" spans="1:14" ht="17.25" customHeight="1">
      <c r="A24" s="5" t="s">
        <v>7</v>
      </c>
      <c r="B24" s="5"/>
      <c r="C24" s="5"/>
      <c r="D24" s="44"/>
      <c r="E24" s="90"/>
      <c r="G24" s="119"/>
      <c r="H24" s="45"/>
      <c r="I24" s="90"/>
      <c r="J24" s="44"/>
      <c r="K24" s="44"/>
      <c r="L24" s="44"/>
      <c r="M24" s="90"/>
      <c r="N24" s="44"/>
    </row>
    <row r="25" spans="1:14" ht="17.25" customHeight="1">
      <c r="A25" s="53" t="s">
        <v>8</v>
      </c>
      <c r="B25" s="6"/>
      <c r="C25" s="6"/>
      <c r="D25" s="44"/>
      <c r="E25" s="87">
        <f aca="true" t="shared" si="0" ref="E25:E32">IF(ISERROR(I25/$E$2),"",I25/$E$2)</f>
      </c>
      <c r="G25" s="118">
        <f aca="true" t="shared" si="1" ref="G25:G32">IF(ISERROR(I25/$G$2),"",(I25/$G$2))</f>
      </c>
      <c r="H25" s="45"/>
      <c r="I25" s="147"/>
      <c r="J25" s="45"/>
      <c r="K25" s="100">
        <f aca="true" t="shared" si="2" ref="K25:K32">IF(ISERROR(I25/$I$114),"",(I25/$I$114))</f>
      </c>
      <c r="L25" s="45"/>
      <c r="M25" s="147"/>
      <c r="N25" s="44"/>
    </row>
    <row r="26" spans="1:14" ht="17.25" customHeight="1">
      <c r="A26" s="53" t="s">
        <v>361</v>
      </c>
      <c r="B26" s="6"/>
      <c r="C26" s="6"/>
      <c r="D26" s="44"/>
      <c r="E26" s="87">
        <f t="shared" si="0"/>
      </c>
      <c r="G26" s="118">
        <f t="shared" si="1"/>
      </c>
      <c r="H26" s="45"/>
      <c r="I26" s="147"/>
      <c r="J26" s="45"/>
      <c r="K26" s="100">
        <f t="shared" si="2"/>
      </c>
      <c r="L26" s="45"/>
      <c r="M26" s="147"/>
      <c r="N26" s="44"/>
    </row>
    <row r="27" spans="1:14" ht="17.25" customHeight="1">
      <c r="A27" s="53" t="s">
        <v>188</v>
      </c>
      <c r="B27" s="6"/>
      <c r="C27" s="6"/>
      <c r="D27" s="44"/>
      <c r="E27" s="87">
        <f t="shared" si="0"/>
      </c>
      <c r="G27" s="118">
        <f t="shared" si="1"/>
      </c>
      <c r="H27" s="45"/>
      <c r="I27" s="147"/>
      <c r="J27" s="45"/>
      <c r="K27" s="100">
        <f t="shared" si="2"/>
      </c>
      <c r="L27" s="45"/>
      <c r="M27" s="92"/>
      <c r="N27" s="44"/>
    </row>
    <row r="28" spans="1:14" ht="17.25" customHeight="1">
      <c r="A28" s="53" t="s">
        <v>189</v>
      </c>
      <c r="B28" s="6"/>
      <c r="C28" s="6"/>
      <c r="D28" s="44"/>
      <c r="E28" s="87">
        <f t="shared" si="0"/>
      </c>
      <c r="G28" s="118">
        <f t="shared" si="1"/>
      </c>
      <c r="H28" s="45"/>
      <c r="I28" s="147"/>
      <c r="J28" s="45"/>
      <c r="K28" s="100">
        <f t="shared" si="2"/>
      </c>
      <c r="L28" s="45"/>
      <c r="M28" s="147"/>
      <c r="N28" s="44"/>
    </row>
    <row r="29" spans="1:14" ht="17.25" customHeight="1">
      <c r="A29" s="51" t="s">
        <v>10</v>
      </c>
      <c r="B29" s="6"/>
      <c r="C29" s="6"/>
      <c r="D29" s="44"/>
      <c r="E29" s="87">
        <f t="shared" si="0"/>
      </c>
      <c r="G29" s="118">
        <f t="shared" si="1"/>
      </c>
      <c r="H29" s="45"/>
      <c r="I29" s="147"/>
      <c r="J29" s="45"/>
      <c r="K29" s="100">
        <f t="shared" si="2"/>
      </c>
      <c r="L29" s="45"/>
      <c r="M29" s="147"/>
      <c r="N29" s="44"/>
    </row>
    <row r="30" spans="1:14" ht="17.25" customHeight="1">
      <c r="A30" s="51" t="s">
        <v>11</v>
      </c>
      <c r="B30" s="6"/>
      <c r="C30" s="6"/>
      <c r="D30" s="44"/>
      <c r="E30" s="87">
        <f t="shared" si="0"/>
      </c>
      <c r="G30" s="118">
        <f t="shared" si="1"/>
      </c>
      <c r="H30" s="45"/>
      <c r="I30" s="147"/>
      <c r="J30" s="45"/>
      <c r="K30" s="100">
        <f t="shared" si="2"/>
      </c>
      <c r="L30" s="45"/>
      <c r="M30" s="147"/>
      <c r="N30" s="44"/>
    </row>
    <row r="31" spans="1:14" ht="17.25" customHeight="1">
      <c r="A31" s="51" t="s">
        <v>12</v>
      </c>
      <c r="B31" s="6"/>
      <c r="C31" s="6"/>
      <c r="D31" s="44"/>
      <c r="E31" s="87">
        <f t="shared" si="0"/>
      </c>
      <c r="G31" s="118">
        <f t="shared" si="1"/>
      </c>
      <c r="H31" s="45"/>
      <c r="I31" s="147"/>
      <c r="J31" s="45"/>
      <c r="K31" s="100">
        <f t="shared" si="2"/>
      </c>
      <c r="L31" s="45"/>
      <c r="M31" s="147"/>
      <c r="N31" s="44"/>
    </row>
    <row r="32" spans="1:14" ht="17.25" customHeight="1">
      <c r="A32" s="52" t="s">
        <v>171</v>
      </c>
      <c r="B32" s="144"/>
      <c r="C32" s="6"/>
      <c r="D32" s="44"/>
      <c r="E32" s="87">
        <f t="shared" si="0"/>
      </c>
      <c r="G32" s="118">
        <f t="shared" si="1"/>
      </c>
      <c r="H32" s="45"/>
      <c r="I32" s="147"/>
      <c r="J32" s="45"/>
      <c r="K32" s="100">
        <f t="shared" si="2"/>
      </c>
      <c r="L32" s="45"/>
      <c r="M32" s="147"/>
      <c r="N32" s="44"/>
    </row>
    <row r="33" spans="1:14" ht="17.25" customHeight="1">
      <c r="A33" s="6" t="s">
        <v>13</v>
      </c>
      <c r="B33" s="6"/>
      <c r="C33" s="6"/>
      <c r="D33" s="44"/>
      <c r="E33" s="88"/>
      <c r="F33" s="9"/>
      <c r="G33" s="120"/>
      <c r="H33" s="45"/>
      <c r="I33" s="88"/>
      <c r="J33" s="45"/>
      <c r="K33" s="45"/>
      <c r="L33" s="45"/>
      <c r="M33" s="88"/>
      <c r="N33" s="44"/>
    </row>
    <row r="34" spans="1:14" ht="17.25" customHeight="1">
      <c r="A34" s="1" t="s">
        <v>14</v>
      </c>
      <c r="D34" s="44"/>
      <c r="E34" s="88"/>
      <c r="F34" s="9"/>
      <c r="G34" s="120"/>
      <c r="H34" s="45"/>
      <c r="I34" s="88"/>
      <c r="J34" s="45"/>
      <c r="K34" s="45"/>
      <c r="L34" s="45"/>
      <c r="M34" s="88"/>
      <c r="N34" s="44"/>
    </row>
    <row r="35" spans="4:14" ht="17.25" customHeight="1">
      <c r="D35" s="44"/>
      <c r="E35" s="90"/>
      <c r="G35" s="119"/>
      <c r="H35" s="45"/>
      <c r="I35" s="90"/>
      <c r="J35" s="44"/>
      <c r="K35" s="44"/>
      <c r="L35" s="44"/>
      <c r="M35" s="90"/>
      <c r="N35" s="44"/>
    </row>
    <row r="36" spans="1:14" ht="17.25" customHeight="1">
      <c r="A36" s="5" t="s">
        <v>15</v>
      </c>
      <c r="B36" s="5"/>
      <c r="C36" s="5"/>
      <c r="D36" s="44"/>
      <c r="E36" s="90"/>
      <c r="G36" s="119"/>
      <c r="H36" s="45"/>
      <c r="I36" s="90"/>
      <c r="J36" s="44"/>
      <c r="K36" s="44"/>
      <c r="L36" s="44"/>
      <c r="M36" s="90"/>
      <c r="N36" s="44"/>
    </row>
    <row r="37" spans="1:14" ht="17.25" customHeight="1">
      <c r="A37" s="51" t="s">
        <v>16</v>
      </c>
      <c r="B37" s="6"/>
      <c r="C37" s="6"/>
      <c r="D37" s="44"/>
      <c r="E37" s="87">
        <f>IF(ISERROR(I37/$E$2),"",I37/$E$2)</f>
      </c>
      <c r="G37" s="118">
        <f>IF(ISERROR(I37/$G$2),"",(I37/$G$2))</f>
      </c>
      <c r="H37" s="45"/>
      <c r="I37" s="147"/>
      <c r="J37" s="45"/>
      <c r="K37" s="100">
        <f>IF(ISERROR(I37/$I$114),"",(I37/$I$114))</f>
      </c>
      <c r="L37" s="45"/>
      <c r="M37" s="147"/>
      <c r="N37" s="44"/>
    </row>
    <row r="38" spans="1:14" ht="17.25" customHeight="1">
      <c r="A38" s="53" t="s">
        <v>176</v>
      </c>
      <c r="B38" s="6"/>
      <c r="C38" s="6"/>
      <c r="D38" s="44"/>
      <c r="E38" s="87">
        <f>IF(ISERROR(I38/$E$2),"",I38/$E$2)</f>
      </c>
      <c r="G38" s="118">
        <f>IF(ISERROR(I38/$G$2),"",(I38/$G$2))</f>
      </c>
      <c r="H38" s="45"/>
      <c r="I38" s="147"/>
      <c r="J38" s="45"/>
      <c r="K38" s="100">
        <f>IF(ISERROR(I38/$I$114),"",(I38/$I$114))</f>
      </c>
      <c r="L38" s="45"/>
      <c r="M38" s="147"/>
      <c r="N38" s="44"/>
    </row>
    <row r="39" spans="1:14" ht="17.25" customHeight="1">
      <c r="A39" s="52" t="s">
        <v>171</v>
      </c>
      <c r="B39" s="144"/>
      <c r="C39" s="6"/>
      <c r="D39" s="44"/>
      <c r="E39" s="87">
        <f>IF(ISERROR(I39/$E$2),"",I39/$E$2)</f>
      </c>
      <c r="G39" s="118">
        <f>IF(ISERROR(I39/$G$2),"",(I39/$G$2))</f>
      </c>
      <c r="H39" s="45"/>
      <c r="I39" s="147"/>
      <c r="J39" s="45"/>
      <c r="K39" s="100">
        <f>IF(ISERROR(I39/$I$114),"",(I39/$I$114))</f>
      </c>
      <c r="L39" s="45"/>
      <c r="M39" s="147"/>
      <c r="N39" s="44"/>
    </row>
    <row r="40" spans="4:14" ht="17.25" customHeight="1">
      <c r="D40" s="44"/>
      <c r="E40" s="88"/>
      <c r="F40" s="9"/>
      <c r="G40" s="120"/>
      <c r="H40" s="45"/>
      <c r="I40" s="88"/>
      <c r="J40" s="45"/>
      <c r="K40" s="45"/>
      <c r="L40" s="45"/>
      <c r="M40" s="88"/>
      <c r="N40" s="44"/>
    </row>
    <row r="41" spans="1:14" ht="17.25" customHeight="1">
      <c r="A41" s="58" t="s">
        <v>208</v>
      </c>
      <c r="D41" s="44"/>
      <c r="E41" s="88"/>
      <c r="F41" s="9"/>
      <c r="G41" s="120"/>
      <c r="H41" s="45"/>
      <c r="I41" s="88"/>
      <c r="J41" s="45"/>
      <c r="K41" s="45"/>
      <c r="L41" s="45"/>
      <c r="M41" s="88"/>
      <c r="N41" s="44"/>
    </row>
    <row r="42" spans="1:14" ht="17.25" customHeight="1">
      <c r="A42" s="83" t="s">
        <v>209</v>
      </c>
      <c r="D42" s="44"/>
      <c r="E42" s="87">
        <f>IF(ISERROR(I42/$E$2),"",I42/$E$2)</f>
      </c>
      <c r="G42" s="118">
        <f>IF(ISERROR(I42/$G$2),"",(I42/$G$2))</f>
      </c>
      <c r="H42" s="45"/>
      <c r="I42" s="147"/>
      <c r="J42" s="45"/>
      <c r="K42" s="100">
        <f>IF(ISERROR(I42/$I$114),"",(I42/$I$114))</f>
      </c>
      <c r="L42" s="45"/>
      <c r="M42" s="147"/>
      <c r="N42" s="44"/>
    </row>
    <row r="43" spans="1:14" ht="17.25" customHeight="1">
      <c r="A43" s="52" t="s">
        <v>171</v>
      </c>
      <c r="B43" s="144"/>
      <c r="C43" s="6"/>
      <c r="D43" s="44"/>
      <c r="E43" s="87">
        <f>IF(ISERROR(I43/$E$2),"",I43/$E$2)</f>
      </c>
      <c r="G43" s="118">
        <f>IF(ISERROR(I43/$G$2),"",(I43/$G$2))</f>
      </c>
      <c r="H43" s="45"/>
      <c r="I43" s="147"/>
      <c r="J43" s="45"/>
      <c r="K43" s="100">
        <f>IF(ISERROR(I43/$I$114),"",(I43/$I$114))</f>
      </c>
      <c r="L43" s="45"/>
      <c r="M43" s="147"/>
      <c r="N43" s="44"/>
    </row>
    <row r="44" spans="1:14" ht="17.25" customHeight="1">
      <c r="A44" s="52" t="s">
        <v>171</v>
      </c>
      <c r="B44" s="144"/>
      <c r="C44" s="6"/>
      <c r="D44" s="44"/>
      <c r="E44" s="87">
        <f>IF(ISERROR(I44/$E$2),"",I44/$E$2)</f>
      </c>
      <c r="G44" s="118">
        <f>IF(ISERROR(I44/$G$2),"",(I44/$G$2))</f>
      </c>
      <c r="H44" s="45"/>
      <c r="I44" s="147"/>
      <c r="J44" s="45"/>
      <c r="K44" s="100">
        <f>IF(ISERROR(I44/$I$114),"",(I44/$I$114))</f>
      </c>
      <c r="L44" s="45"/>
      <c r="M44" s="147"/>
      <c r="N44" s="44"/>
    </row>
    <row r="45" spans="1:14" ht="17.25" customHeight="1">
      <c r="A45" s="52" t="s">
        <v>171</v>
      </c>
      <c r="B45" s="144"/>
      <c r="C45" s="6"/>
      <c r="D45" s="44"/>
      <c r="E45" s="87">
        <f>IF(ISERROR(I45/$E$2),"",I45/$E$2)</f>
      </c>
      <c r="G45" s="118">
        <f>IF(ISERROR(I45/$G$2),"",(I45/$G$2))</f>
      </c>
      <c r="H45" s="45"/>
      <c r="I45" s="147"/>
      <c r="J45" s="45"/>
      <c r="K45" s="100">
        <f>IF(ISERROR(I45/$I$114),"",(I45/$I$114))</f>
      </c>
      <c r="L45" s="45"/>
      <c r="M45" s="147"/>
      <c r="N45" s="44"/>
    </row>
    <row r="46" spans="1:14" ht="17.25" customHeight="1">
      <c r="A46" s="52" t="s">
        <v>171</v>
      </c>
      <c r="B46" s="144"/>
      <c r="C46" s="6"/>
      <c r="D46" s="44"/>
      <c r="E46" s="87">
        <f>IF(ISERROR(I46/$E$2),"",I46/$E$2)</f>
      </c>
      <c r="G46" s="118">
        <f>IF(ISERROR(I46/$G$2),"",(I46/$G$2))</f>
      </c>
      <c r="H46" s="45"/>
      <c r="I46" s="147"/>
      <c r="J46" s="45"/>
      <c r="K46" s="100">
        <f>IF(ISERROR(I46/$I$114),"",(I46/$I$114))</f>
      </c>
      <c r="L46" s="45"/>
      <c r="M46" s="147"/>
      <c r="N46" s="44"/>
    </row>
    <row r="47" spans="4:14" ht="17.25" customHeight="1">
      <c r="D47" s="44"/>
      <c r="E47" s="88"/>
      <c r="F47" s="9"/>
      <c r="G47" s="120"/>
      <c r="H47" s="45"/>
      <c r="I47" s="88"/>
      <c r="J47" s="45"/>
      <c r="K47" s="45"/>
      <c r="L47" s="45"/>
      <c r="M47" s="88"/>
      <c r="N47" s="44"/>
    </row>
    <row r="48" spans="1:14" ht="17.25" customHeight="1">
      <c r="A48" s="5" t="s">
        <v>17</v>
      </c>
      <c r="B48" s="5"/>
      <c r="C48" s="5"/>
      <c r="D48" s="44"/>
      <c r="E48" s="90"/>
      <c r="G48" s="119"/>
      <c r="H48" s="45"/>
      <c r="I48" s="90"/>
      <c r="J48" s="44"/>
      <c r="K48" s="44"/>
      <c r="L48" s="44"/>
      <c r="M48" s="90"/>
      <c r="N48" s="44"/>
    </row>
    <row r="49" spans="1:14" ht="17.25" customHeight="1">
      <c r="A49" s="51" t="s">
        <v>18</v>
      </c>
      <c r="B49" s="6"/>
      <c r="C49" s="6"/>
      <c r="D49" s="44"/>
      <c r="E49" s="87">
        <f aca="true" t="shared" si="3" ref="E49:E56">IF(ISERROR(I49/$E$2),"",I49/$E$2)</f>
      </c>
      <c r="G49" s="118">
        <f aca="true" t="shared" si="4" ref="G49:G56">IF(ISERROR(I49/$G$2),"",(I49/$G$2))</f>
      </c>
      <c r="H49" s="45"/>
      <c r="I49" s="147"/>
      <c r="J49" s="45"/>
      <c r="K49" s="100">
        <f aca="true" t="shared" si="5" ref="K49:K56">IF(ISERROR(I49/$I$114),"",(I49/$I$114))</f>
      </c>
      <c r="L49" s="45"/>
      <c r="M49" s="147"/>
      <c r="N49" s="44"/>
    </row>
    <row r="50" spans="1:14" ht="17.25" customHeight="1">
      <c r="A50" s="51" t="s">
        <v>19</v>
      </c>
      <c r="B50" s="6"/>
      <c r="C50" s="6"/>
      <c r="D50" s="44"/>
      <c r="E50" s="87">
        <f t="shared" si="3"/>
      </c>
      <c r="G50" s="118">
        <f t="shared" si="4"/>
      </c>
      <c r="H50" s="45"/>
      <c r="I50" s="147"/>
      <c r="J50" s="45"/>
      <c r="K50" s="100">
        <f t="shared" si="5"/>
      </c>
      <c r="L50" s="45"/>
      <c r="M50" s="147"/>
      <c r="N50" s="44"/>
    </row>
    <row r="51" spans="1:14" ht="17.25" customHeight="1">
      <c r="A51" s="51" t="s">
        <v>20</v>
      </c>
      <c r="B51" s="6"/>
      <c r="C51" s="6"/>
      <c r="D51" s="44"/>
      <c r="E51" s="87">
        <f t="shared" si="3"/>
      </c>
      <c r="G51" s="118">
        <f t="shared" si="4"/>
      </c>
      <c r="H51" s="45"/>
      <c r="I51" s="147"/>
      <c r="J51" s="45"/>
      <c r="K51" s="100">
        <f t="shared" si="5"/>
      </c>
      <c r="L51" s="45"/>
      <c r="M51" s="147"/>
      <c r="N51" s="44"/>
    </row>
    <row r="52" spans="1:14" ht="17.25" customHeight="1">
      <c r="A52" s="52" t="s">
        <v>171</v>
      </c>
      <c r="B52" s="144"/>
      <c r="C52" s="6"/>
      <c r="D52" s="44"/>
      <c r="E52" s="87">
        <f t="shared" si="3"/>
      </c>
      <c r="G52" s="118">
        <f t="shared" si="4"/>
      </c>
      <c r="H52" s="45"/>
      <c r="I52" s="147"/>
      <c r="J52" s="45"/>
      <c r="K52" s="100">
        <f t="shared" si="5"/>
      </c>
      <c r="L52" s="45"/>
      <c r="M52" s="147"/>
      <c r="N52" s="44"/>
    </row>
    <row r="53" spans="1:14" ht="17.25" customHeight="1">
      <c r="A53" s="52" t="s">
        <v>171</v>
      </c>
      <c r="B53" s="144"/>
      <c r="C53" s="6"/>
      <c r="D53" s="44"/>
      <c r="E53" s="87">
        <f t="shared" si="3"/>
      </c>
      <c r="G53" s="118">
        <f t="shared" si="4"/>
      </c>
      <c r="H53" s="45"/>
      <c r="I53" s="147"/>
      <c r="J53" s="45"/>
      <c r="K53" s="100">
        <f t="shared" si="5"/>
      </c>
      <c r="L53" s="45"/>
      <c r="M53" s="147"/>
      <c r="N53" s="44"/>
    </row>
    <row r="54" spans="1:14" ht="17.25" customHeight="1">
      <c r="A54" s="52" t="s">
        <v>171</v>
      </c>
      <c r="B54" s="144"/>
      <c r="C54" s="6"/>
      <c r="D54" s="44"/>
      <c r="E54" s="87">
        <f t="shared" si="3"/>
      </c>
      <c r="G54" s="118">
        <f t="shared" si="4"/>
      </c>
      <c r="H54" s="45"/>
      <c r="I54" s="147"/>
      <c r="J54" s="45"/>
      <c r="K54" s="100">
        <f t="shared" si="5"/>
      </c>
      <c r="L54" s="45"/>
      <c r="M54" s="147"/>
      <c r="N54" s="44"/>
    </row>
    <row r="55" spans="1:14" ht="17.25" customHeight="1">
      <c r="A55" s="52" t="s">
        <v>171</v>
      </c>
      <c r="B55" s="144"/>
      <c r="C55" s="6"/>
      <c r="D55" s="44"/>
      <c r="E55" s="87">
        <f t="shared" si="3"/>
      </c>
      <c r="G55" s="118">
        <f t="shared" si="4"/>
      </c>
      <c r="H55" s="45"/>
      <c r="I55" s="147"/>
      <c r="J55" s="45"/>
      <c r="K55" s="100">
        <f t="shared" si="5"/>
      </c>
      <c r="L55" s="45"/>
      <c r="M55" s="147"/>
      <c r="N55" s="44"/>
    </row>
    <row r="56" spans="1:14" ht="17.25" customHeight="1">
      <c r="A56" s="52" t="s">
        <v>171</v>
      </c>
      <c r="B56" s="144"/>
      <c r="C56" s="6"/>
      <c r="D56" s="44"/>
      <c r="E56" s="87">
        <f t="shared" si="3"/>
      </c>
      <c r="G56" s="118">
        <f t="shared" si="4"/>
      </c>
      <c r="H56" s="45"/>
      <c r="I56" s="147"/>
      <c r="J56" s="45"/>
      <c r="K56" s="100">
        <f t="shared" si="5"/>
      </c>
      <c r="L56" s="45"/>
      <c r="M56" s="147"/>
      <c r="N56" s="44"/>
    </row>
    <row r="57" spans="1:14" ht="17.25" customHeight="1">
      <c r="A57" s="2"/>
      <c r="B57" s="2"/>
      <c r="C57" s="2"/>
      <c r="D57" s="46"/>
      <c r="E57" s="91"/>
      <c r="F57" s="9"/>
      <c r="G57" s="121"/>
      <c r="H57" s="56"/>
      <c r="I57" s="91"/>
      <c r="J57" s="56"/>
      <c r="K57" s="56"/>
      <c r="L57" s="56"/>
      <c r="M57" s="93"/>
      <c r="N57" s="46"/>
    </row>
    <row r="58" spans="1:14" ht="17.25" customHeight="1">
      <c r="A58" s="5" t="s">
        <v>21</v>
      </c>
      <c r="B58" s="5"/>
      <c r="C58" s="5"/>
      <c r="D58" s="44"/>
      <c r="E58" s="90"/>
      <c r="G58" s="119"/>
      <c r="H58" s="45"/>
      <c r="I58" s="90"/>
      <c r="J58" s="44"/>
      <c r="K58" s="44"/>
      <c r="L58" s="44"/>
      <c r="M58" s="90"/>
      <c r="N58" s="44"/>
    </row>
    <row r="59" spans="1:14" ht="17.25" customHeight="1">
      <c r="A59" s="51" t="s">
        <v>22</v>
      </c>
      <c r="B59" s="6"/>
      <c r="C59" s="6"/>
      <c r="D59" s="44"/>
      <c r="E59" s="87">
        <f aca="true" t="shared" si="6" ref="E59:E64">IF(ISERROR(I59/$E$2),"",I59/$E$2)</f>
      </c>
      <c r="G59" s="118">
        <f aca="true" t="shared" si="7" ref="G59:G64">IF(ISERROR(I59/$G$2),"",(I59/$G$2))</f>
      </c>
      <c r="H59" s="45"/>
      <c r="I59" s="147"/>
      <c r="J59" s="45"/>
      <c r="K59" s="100">
        <f aca="true" t="shared" si="8" ref="K59:K64">IF(ISERROR(I59/$I$114),"",(I59/$I$114))</f>
      </c>
      <c r="L59" s="45"/>
      <c r="M59" s="147"/>
      <c r="N59" s="44"/>
    </row>
    <row r="60" spans="1:14" ht="17.25" customHeight="1">
      <c r="A60" s="51" t="s">
        <v>23</v>
      </c>
      <c r="B60" s="6"/>
      <c r="C60" s="6"/>
      <c r="D60" s="44"/>
      <c r="E60" s="87">
        <f t="shared" si="6"/>
      </c>
      <c r="G60" s="118">
        <f t="shared" si="7"/>
      </c>
      <c r="H60" s="45"/>
      <c r="I60" s="147"/>
      <c r="J60" s="45"/>
      <c r="K60" s="100">
        <f t="shared" si="8"/>
      </c>
      <c r="L60" s="45"/>
      <c r="M60" s="147"/>
      <c r="N60" s="44"/>
    </row>
    <row r="61" spans="1:14" ht="17.25" customHeight="1">
      <c r="A61" s="51" t="s">
        <v>24</v>
      </c>
      <c r="B61" s="6"/>
      <c r="C61" s="6"/>
      <c r="D61" s="44"/>
      <c r="E61" s="87">
        <f t="shared" si="6"/>
      </c>
      <c r="G61" s="118">
        <f t="shared" si="7"/>
      </c>
      <c r="H61" s="45"/>
      <c r="I61" s="147"/>
      <c r="J61" s="45"/>
      <c r="K61" s="100">
        <f t="shared" si="8"/>
      </c>
      <c r="L61" s="45"/>
      <c r="M61" s="147"/>
      <c r="N61" s="44"/>
    </row>
    <row r="62" spans="1:14" ht="17.25" customHeight="1">
      <c r="A62" s="51" t="s">
        <v>25</v>
      </c>
      <c r="B62" s="6"/>
      <c r="C62" s="6"/>
      <c r="D62" s="44"/>
      <c r="E62" s="87">
        <f t="shared" si="6"/>
      </c>
      <c r="G62" s="118">
        <f t="shared" si="7"/>
      </c>
      <c r="H62" s="45"/>
      <c r="I62" s="147"/>
      <c r="J62" s="45"/>
      <c r="K62" s="100">
        <f t="shared" si="8"/>
      </c>
      <c r="L62" s="45"/>
      <c r="M62" s="147"/>
      <c r="N62" s="44"/>
    </row>
    <row r="63" spans="1:14" ht="17.25" customHeight="1">
      <c r="A63" s="53" t="s">
        <v>322</v>
      </c>
      <c r="B63" s="6"/>
      <c r="C63" s="6"/>
      <c r="D63" s="44"/>
      <c r="E63" s="87">
        <f t="shared" si="6"/>
      </c>
      <c r="G63" s="118">
        <f t="shared" si="7"/>
      </c>
      <c r="H63" s="45"/>
      <c r="I63" s="147"/>
      <c r="J63" s="45"/>
      <c r="K63" s="100">
        <f t="shared" si="8"/>
      </c>
      <c r="L63" s="45"/>
      <c r="M63" s="147"/>
      <c r="N63" s="44"/>
    </row>
    <row r="64" spans="1:14" ht="17.25" customHeight="1">
      <c r="A64" s="51" t="s">
        <v>26</v>
      </c>
      <c r="B64" s="6"/>
      <c r="C64" s="6"/>
      <c r="D64" s="44"/>
      <c r="E64" s="87">
        <f t="shared" si="6"/>
      </c>
      <c r="G64" s="118">
        <f t="shared" si="7"/>
      </c>
      <c r="H64" s="45"/>
      <c r="I64" s="147"/>
      <c r="J64" s="45"/>
      <c r="K64" s="100">
        <f t="shared" si="8"/>
      </c>
      <c r="L64" s="45"/>
      <c r="M64" s="147"/>
      <c r="N64" s="44"/>
    </row>
    <row r="65" spans="4:14" ht="17.25" customHeight="1">
      <c r="D65" s="44"/>
      <c r="E65" s="88"/>
      <c r="F65" s="9"/>
      <c r="G65" s="120"/>
      <c r="H65" s="45"/>
      <c r="I65" s="88"/>
      <c r="J65" s="45"/>
      <c r="K65" s="45"/>
      <c r="L65" s="45"/>
      <c r="M65" s="88"/>
      <c r="N65" s="44"/>
    </row>
    <row r="66" spans="1:14" ht="17.25" customHeight="1">
      <c r="A66" s="84" t="s">
        <v>211</v>
      </c>
      <c r="D66" s="44"/>
      <c r="E66" s="90"/>
      <c r="G66" s="119"/>
      <c r="H66" s="45"/>
      <c r="I66" s="90"/>
      <c r="J66" s="44"/>
      <c r="K66" s="44"/>
      <c r="L66" s="44"/>
      <c r="M66" s="90"/>
      <c r="N66" s="44"/>
    </row>
    <row r="67" spans="1:14" ht="17.25" customHeight="1">
      <c r="A67" s="85" t="s">
        <v>315</v>
      </c>
      <c r="D67" s="44"/>
      <c r="E67" s="87">
        <f>IF(ISERROR(I67/$E$2),"",I67/$E$2)</f>
      </c>
      <c r="G67" s="118">
        <f>IF(ISERROR(I67/$G$2),"",(I67/$G$2))</f>
      </c>
      <c r="H67" s="45"/>
      <c r="I67" s="487">
        <f>'EX. A-1 Bond Issuance Cost'!G28</f>
        <v>0</v>
      </c>
      <c r="J67" s="45"/>
      <c r="K67" s="100">
        <f>IF(ISERROR(I67/$I$114),"",(I67/$I$114))</f>
      </c>
      <c r="L67" s="45"/>
      <c r="M67" s="487">
        <f>'EX. A-1 Bond Issuance Cost'!I28</f>
        <v>0</v>
      </c>
      <c r="N67" s="44"/>
    </row>
    <row r="68" spans="4:14" ht="17.25" customHeight="1">
      <c r="D68" s="44"/>
      <c r="E68" s="90"/>
      <c r="G68" s="119"/>
      <c r="H68" s="45"/>
      <c r="I68" s="90"/>
      <c r="J68" s="44"/>
      <c r="K68" s="44"/>
      <c r="L68" s="44"/>
      <c r="M68" s="90"/>
      <c r="N68" s="44"/>
    </row>
    <row r="69" spans="1:14" ht="17.25" customHeight="1">
      <c r="A69" s="5" t="s">
        <v>27</v>
      </c>
      <c r="B69" s="5"/>
      <c r="C69" s="5"/>
      <c r="D69" s="44"/>
      <c r="E69" s="90"/>
      <c r="G69" s="119"/>
      <c r="H69" s="45"/>
      <c r="I69" s="90"/>
      <c r="J69" s="44"/>
      <c r="K69" s="44"/>
      <c r="L69" s="44"/>
      <c r="M69" s="90"/>
      <c r="N69" s="44"/>
    </row>
    <row r="70" spans="1:14" ht="17.25" customHeight="1">
      <c r="A70" s="51" t="s">
        <v>28</v>
      </c>
      <c r="B70" s="6"/>
      <c r="C70" s="6"/>
      <c r="D70" s="44"/>
      <c r="E70" s="87">
        <f aca="true" t="shared" si="9" ref="E70:E77">IF(ISERROR(I70/$E$2),"",I70/$E$2)</f>
      </c>
      <c r="G70" s="118">
        <f aca="true" t="shared" si="10" ref="G70:G77">IF(ISERROR(I70/$G$2),"",(I70/$G$2))</f>
      </c>
      <c r="H70" s="45"/>
      <c r="I70" s="147"/>
      <c r="J70" s="45"/>
      <c r="K70" s="100">
        <f aca="true" t="shared" si="11" ref="K70:K77">IF(ISERROR(I70/$I$114),"",(I70/$I$114))</f>
      </c>
      <c r="L70" s="45"/>
      <c r="M70" s="147"/>
      <c r="N70" s="44"/>
    </row>
    <row r="71" spans="1:14" ht="17.25" customHeight="1">
      <c r="A71" s="51" t="s">
        <v>29</v>
      </c>
      <c r="B71" s="6"/>
      <c r="C71" s="6"/>
      <c r="D71" s="44"/>
      <c r="E71" s="87">
        <f t="shared" si="9"/>
      </c>
      <c r="G71" s="118">
        <f t="shared" si="10"/>
      </c>
      <c r="H71" s="45"/>
      <c r="I71" s="147"/>
      <c r="J71" s="45"/>
      <c r="K71" s="100">
        <f t="shared" si="11"/>
      </c>
      <c r="L71" s="45"/>
      <c r="M71" s="92"/>
      <c r="N71" s="44"/>
    </row>
    <row r="72" spans="1:14" ht="17.25" customHeight="1">
      <c r="A72" s="51" t="s">
        <v>30</v>
      </c>
      <c r="B72" s="6"/>
      <c r="C72" s="6"/>
      <c r="D72" s="44"/>
      <c r="E72" s="87">
        <f t="shared" si="9"/>
      </c>
      <c r="G72" s="118">
        <f t="shared" si="10"/>
      </c>
      <c r="H72" s="45"/>
      <c r="I72" s="147"/>
      <c r="J72" s="45"/>
      <c r="K72" s="100">
        <f t="shared" si="11"/>
      </c>
      <c r="L72" s="45"/>
      <c r="M72" s="147"/>
      <c r="N72" s="44"/>
    </row>
    <row r="73" spans="1:14" ht="17.25" customHeight="1">
      <c r="A73" s="51" t="s">
        <v>31</v>
      </c>
      <c r="B73" s="6"/>
      <c r="C73" s="6"/>
      <c r="D73" s="44"/>
      <c r="E73" s="87">
        <f t="shared" si="9"/>
      </c>
      <c r="G73" s="118">
        <f t="shared" si="10"/>
      </c>
      <c r="H73" s="45"/>
      <c r="I73" s="147"/>
      <c r="J73" s="45"/>
      <c r="K73" s="100">
        <f t="shared" si="11"/>
      </c>
      <c r="L73" s="45"/>
      <c r="M73" s="147"/>
      <c r="N73" s="44"/>
    </row>
    <row r="74" spans="1:14" ht="17.25" customHeight="1">
      <c r="A74" s="51" t="s">
        <v>32</v>
      </c>
      <c r="B74" s="6"/>
      <c r="C74" s="6"/>
      <c r="D74" s="44"/>
      <c r="E74" s="87">
        <f t="shared" si="9"/>
      </c>
      <c r="G74" s="118">
        <f t="shared" si="10"/>
      </c>
      <c r="H74" s="45"/>
      <c r="I74" s="147"/>
      <c r="J74" s="45"/>
      <c r="K74" s="100">
        <f t="shared" si="11"/>
      </c>
      <c r="L74" s="45"/>
      <c r="M74" s="147"/>
      <c r="N74" s="44"/>
    </row>
    <row r="75" spans="1:14" ht="17.25" customHeight="1">
      <c r="A75" s="51" t="s">
        <v>33</v>
      </c>
      <c r="B75" s="6"/>
      <c r="C75" s="6"/>
      <c r="D75" s="44"/>
      <c r="E75" s="87">
        <f t="shared" si="9"/>
      </c>
      <c r="G75" s="118">
        <f t="shared" si="10"/>
      </c>
      <c r="H75" s="45"/>
      <c r="I75" s="147"/>
      <c r="J75" s="45"/>
      <c r="K75" s="100">
        <f t="shared" si="11"/>
      </c>
      <c r="L75" s="45"/>
      <c r="M75" s="147"/>
      <c r="N75" s="44"/>
    </row>
    <row r="76" spans="1:14" ht="17.25" customHeight="1">
      <c r="A76" s="52" t="s">
        <v>171</v>
      </c>
      <c r="B76" s="144"/>
      <c r="C76" s="6"/>
      <c r="D76" s="44"/>
      <c r="E76" s="87">
        <f t="shared" si="9"/>
      </c>
      <c r="G76" s="118">
        <f t="shared" si="10"/>
      </c>
      <c r="H76" s="45"/>
      <c r="I76" s="147"/>
      <c r="J76" s="45"/>
      <c r="K76" s="100">
        <f t="shared" si="11"/>
      </c>
      <c r="L76" s="45"/>
      <c r="M76" s="147"/>
      <c r="N76" s="44"/>
    </row>
    <row r="77" spans="1:14" ht="17.25" customHeight="1">
      <c r="A77" s="52" t="s">
        <v>171</v>
      </c>
      <c r="B77" s="144"/>
      <c r="C77" s="6"/>
      <c r="D77" s="44"/>
      <c r="E77" s="87">
        <f t="shared" si="9"/>
      </c>
      <c r="G77" s="118">
        <f t="shared" si="10"/>
      </c>
      <c r="H77" s="45"/>
      <c r="I77" s="147"/>
      <c r="J77" s="45"/>
      <c r="K77" s="100">
        <f t="shared" si="11"/>
      </c>
      <c r="L77" s="45"/>
      <c r="M77" s="147"/>
      <c r="N77" s="44"/>
    </row>
    <row r="78" spans="2:14" ht="17.25" customHeight="1">
      <c r="B78" s="59"/>
      <c r="C78" s="77"/>
      <c r="D78" s="78"/>
      <c r="E78" s="89"/>
      <c r="F78" s="58"/>
      <c r="G78" s="122"/>
      <c r="H78" s="79"/>
      <c r="I78" s="89"/>
      <c r="J78" s="79"/>
      <c r="K78" s="79"/>
      <c r="L78" s="79"/>
      <c r="M78" s="89"/>
      <c r="N78" s="44"/>
    </row>
    <row r="79" spans="4:14" ht="17.25" customHeight="1">
      <c r="D79" s="44"/>
      <c r="E79" s="88"/>
      <c r="F79" s="9"/>
      <c r="G79" s="120"/>
      <c r="H79" s="45"/>
      <c r="I79" s="88"/>
      <c r="J79" s="45"/>
      <c r="K79" s="45"/>
      <c r="L79" s="45"/>
      <c r="M79" s="88"/>
      <c r="N79" s="44"/>
    </row>
    <row r="80" spans="1:14" ht="17.25" customHeight="1">
      <c r="A80" s="5" t="s">
        <v>34</v>
      </c>
      <c r="B80" s="5"/>
      <c r="C80" s="5"/>
      <c r="D80" s="44"/>
      <c r="E80" s="90"/>
      <c r="G80" s="119"/>
      <c r="H80" s="45"/>
      <c r="I80" s="90"/>
      <c r="J80" s="44"/>
      <c r="K80" s="44"/>
      <c r="L80" s="44"/>
      <c r="M80" s="90"/>
      <c r="N80" s="44"/>
    </row>
    <row r="81" spans="1:14" ht="17.25" customHeight="1">
      <c r="A81" s="53" t="s">
        <v>210</v>
      </c>
      <c r="B81" s="6"/>
      <c r="C81" s="6"/>
      <c r="D81" s="44"/>
      <c r="E81" s="87">
        <f aca="true" t="shared" si="12" ref="E81:E90">IF(ISERROR(I81/$E$2),"",I81/$E$2)</f>
      </c>
      <c r="G81" s="118">
        <f aca="true" t="shared" si="13" ref="G81:G90">IF(ISERROR(I81/$G$2),"",(I81/$G$2))</f>
      </c>
      <c r="H81" s="45"/>
      <c r="I81" s="147"/>
      <c r="J81" s="45"/>
      <c r="K81" s="100">
        <f aca="true" t="shared" si="14" ref="K81:K90">IF(ISERROR(I81/$I$114),"",(I81/$I$114))</f>
      </c>
      <c r="L81" s="45"/>
      <c r="M81" s="147"/>
      <c r="N81" s="44"/>
    </row>
    <row r="82" spans="1:14" ht="17.25" customHeight="1">
      <c r="A82" s="51" t="s">
        <v>35</v>
      </c>
      <c r="B82" s="6"/>
      <c r="C82" s="6"/>
      <c r="D82" s="44"/>
      <c r="E82" s="87">
        <f t="shared" si="12"/>
      </c>
      <c r="G82" s="118">
        <f t="shared" si="13"/>
      </c>
      <c r="H82" s="45"/>
      <c r="I82" s="147"/>
      <c r="J82" s="45"/>
      <c r="K82" s="100">
        <f t="shared" si="14"/>
      </c>
      <c r="L82" s="45"/>
      <c r="M82" s="147"/>
      <c r="N82" s="44"/>
    </row>
    <row r="83" spans="1:14" ht="17.25" customHeight="1">
      <c r="A83" s="51" t="s">
        <v>36</v>
      </c>
      <c r="B83" s="6"/>
      <c r="C83" s="6"/>
      <c r="D83" s="44"/>
      <c r="E83" s="87">
        <f t="shared" si="12"/>
      </c>
      <c r="G83" s="118">
        <f t="shared" si="13"/>
      </c>
      <c r="H83" s="45"/>
      <c r="I83" s="147"/>
      <c r="J83" s="45"/>
      <c r="K83" s="100">
        <f t="shared" si="14"/>
      </c>
      <c r="L83" s="45"/>
      <c r="M83" s="147"/>
      <c r="N83" s="44"/>
    </row>
    <row r="84" spans="1:14" ht="17.25" customHeight="1">
      <c r="A84" s="53" t="s">
        <v>247</v>
      </c>
      <c r="B84" s="6"/>
      <c r="C84" s="6"/>
      <c r="D84" s="44"/>
      <c r="E84" s="87">
        <f t="shared" si="12"/>
      </c>
      <c r="G84" s="118">
        <f t="shared" si="13"/>
      </c>
      <c r="H84" s="45"/>
      <c r="I84" s="147"/>
      <c r="J84" s="45"/>
      <c r="K84" s="100">
        <f t="shared" si="14"/>
      </c>
      <c r="L84" s="45"/>
      <c r="M84" s="92"/>
      <c r="N84" s="44"/>
    </row>
    <row r="85" spans="1:14" ht="17.25" customHeight="1">
      <c r="A85" s="53" t="s">
        <v>222</v>
      </c>
      <c r="B85" s="6"/>
      <c r="C85" s="6"/>
      <c r="D85" s="44"/>
      <c r="E85" s="87">
        <f t="shared" si="12"/>
      </c>
      <c r="G85" s="118">
        <f t="shared" si="13"/>
      </c>
      <c r="H85" s="45"/>
      <c r="I85" s="147"/>
      <c r="J85" s="45"/>
      <c r="K85" s="100">
        <f t="shared" si="14"/>
      </c>
      <c r="L85" s="45"/>
      <c r="M85" s="92"/>
      <c r="N85" s="44"/>
    </row>
    <row r="86" spans="1:14" ht="17.25" customHeight="1">
      <c r="A86" s="51" t="s">
        <v>37</v>
      </c>
      <c r="B86" s="6"/>
      <c r="C86" s="6"/>
      <c r="D86" s="44"/>
      <c r="E86" s="87">
        <f t="shared" si="12"/>
      </c>
      <c r="G86" s="118">
        <f t="shared" si="13"/>
      </c>
      <c r="H86" s="45"/>
      <c r="I86" s="147"/>
      <c r="J86" s="45"/>
      <c r="K86" s="100">
        <f t="shared" si="14"/>
      </c>
      <c r="L86" s="45"/>
      <c r="M86" s="147"/>
      <c r="N86" s="44"/>
    </row>
    <row r="87" spans="1:14" ht="17.25" customHeight="1">
      <c r="A87" s="53" t="s">
        <v>223</v>
      </c>
      <c r="B87" s="6"/>
      <c r="C87" s="6"/>
      <c r="D87" s="44"/>
      <c r="E87" s="87">
        <f t="shared" si="12"/>
      </c>
      <c r="G87" s="118">
        <f t="shared" si="13"/>
      </c>
      <c r="H87" s="45"/>
      <c r="I87" s="147"/>
      <c r="J87" s="45"/>
      <c r="K87" s="100">
        <f t="shared" si="14"/>
      </c>
      <c r="L87" s="45"/>
      <c r="M87" s="147"/>
      <c r="N87" s="44"/>
    </row>
    <row r="88" spans="1:14" ht="17.25" customHeight="1">
      <c r="A88" s="52" t="s">
        <v>171</v>
      </c>
      <c r="B88" s="144"/>
      <c r="C88" s="6"/>
      <c r="D88" s="44"/>
      <c r="E88" s="87">
        <f t="shared" si="12"/>
      </c>
      <c r="G88" s="118">
        <f t="shared" si="13"/>
      </c>
      <c r="H88" s="45"/>
      <c r="I88" s="147"/>
      <c r="J88" s="45"/>
      <c r="K88" s="100">
        <f t="shared" si="14"/>
      </c>
      <c r="L88" s="45"/>
      <c r="M88" s="147"/>
      <c r="N88" s="44"/>
    </row>
    <row r="89" spans="1:14" ht="17.25" customHeight="1">
      <c r="A89" s="52" t="s">
        <v>171</v>
      </c>
      <c r="B89" s="144"/>
      <c r="C89" s="6"/>
      <c r="D89" s="44"/>
      <c r="E89" s="87">
        <f t="shared" si="12"/>
      </c>
      <c r="G89" s="118">
        <f t="shared" si="13"/>
      </c>
      <c r="H89" s="45"/>
      <c r="I89" s="147"/>
      <c r="J89" s="45"/>
      <c r="K89" s="100">
        <f t="shared" si="14"/>
      </c>
      <c r="L89" s="45"/>
      <c r="M89" s="147"/>
      <c r="N89" s="44"/>
    </row>
    <row r="90" spans="1:14" ht="17.25" customHeight="1">
      <c r="A90" s="52" t="s">
        <v>171</v>
      </c>
      <c r="B90" s="144"/>
      <c r="C90" s="6"/>
      <c r="D90" s="44"/>
      <c r="E90" s="87">
        <f t="shared" si="12"/>
      </c>
      <c r="G90" s="118">
        <f t="shared" si="13"/>
      </c>
      <c r="H90" s="45"/>
      <c r="I90" s="147"/>
      <c r="J90" s="45"/>
      <c r="K90" s="100">
        <f t="shared" si="14"/>
      </c>
      <c r="L90" s="45"/>
      <c r="M90" s="147"/>
      <c r="N90" s="44"/>
    </row>
    <row r="91" spans="4:14" ht="17.25" customHeight="1">
      <c r="D91" s="44"/>
      <c r="E91" s="88"/>
      <c r="F91" s="9"/>
      <c r="G91" s="120"/>
      <c r="H91" s="45"/>
      <c r="I91" s="88"/>
      <c r="J91" s="45"/>
      <c r="K91" s="45"/>
      <c r="L91" s="45"/>
      <c r="M91" s="88"/>
      <c r="N91" s="44"/>
    </row>
    <row r="92" spans="1:14" ht="17.25" customHeight="1">
      <c r="A92" s="5" t="s">
        <v>38</v>
      </c>
      <c r="B92" s="5"/>
      <c r="C92" s="5"/>
      <c r="D92" s="44"/>
      <c r="E92" s="90"/>
      <c r="G92" s="119"/>
      <c r="H92" s="45"/>
      <c r="I92" s="90"/>
      <c r="J92" s="44"/>
      <c r="K92" s="44"/>
      <c r="L92" s="44"/>
      <c r="M92" s="90"/>
      <c r="N92" s="44"/>
    </row>
    <row r="93" spans="1:14" ht="17.25" customHeight="1">
      <c r="A93" s="51" t="s">
        <v>39</v>
      </c>
      <c r="B93" s="6"/>
      <c r="C93" s="6"/>
      <c r="D93" s="44"/>
      <c r="E93" s="87">
        <f>IF(ISERROR(I93/$E$2),"",I93/$E$2)</f>
      </c>
      <c r="G93" s="118">
        <f>IF(ISERROR(I93/$G$2),"",(I93/$G$2))</f>
      </c>
      <c r="H93" s="45"/>
      <c r="I93" s="147"/>
      <c r="J93" s="45"/>
      <c r="K93" s="100">
        <f>IF(ISERROR(I93/$I$114),"",(I93/$I$114))</f>
      </c>
      <c r="L93" s="45"/>
      <c r="M93" s="147"/>
      <c r="N93" s="44"/>
    </row>
    <row r="94" spans="1:14" ht="17.25" customHeight="1">
      <c r="A94" s="51" t="s">
        <v>40</v>
      </c>
      <c r="B94" s="6"/>
      <c r="C94" s="6"/>
      <c r="D94" s="44"/>
      <c r="E94" s="87">
        <f>IF(ISERROR(I94/$E$2),"",I94/$E$2)</f>
      </c>
      <c r="G94" s="118">
        <f>IF(ISERROR(I94/$G$2),"",(I94/$G$2))</f>
      </c>
      <c r="H94" s="45"/>
      <c r="I94" s="147"/>
      <c r="J94" s="45"/>
      <c r="K94" s="100">
        <f>IF(ISERROR(I94/$I$114),"",(I94/$I$114))</f>
      </c>
      <c r="L94" s="45"/>
      <c r="M94" s="147"/>
      <c r="N94" s="44"/>
    </row>
    <row r="95" spans="1:14" ht="17.25" customHeight="1">
      <c r="A95" s="51" t="s">
        <v>41</v>
      </c>
      <c r="B95" s="6"/>
      <c r="C95" s="6"/>
      <c r="D95" s="44"/>
      <c r="E95" s="87">
        <f>IF(ISERROR(I95/$E$2),"",I95/$E$2)</f>
      </c>
      <c r="G95" s="118">
        <f>IF(ISERROR(I95/$G$2),"",(I95/$G$2))</f>
      </c>
      <c r="H95" s="45"/>
      <c r="I95" s="147"/>
      <c r="J95" s="45"/>
      <c r="K95" s="100">
        <f>IF(ISERROR(I95/$I$114),"",(I95/$I$114))</f>
      </c>
      <c r="L95" s="45"/>
      <c r="M95" s="147"/>
      <c r="N95" s="44"/>
    </row>
    <row r="96" spans="1:14" ht="17.25" customHeight="1">
      <c r="A96" s="52" t="s">
        <v>171</v>
      </c>
      <c r="B96" s="144"/>
      <c r="C96" s="6"/>
      <c r="D96" s="44"/>
      <c r="E96" s="87">
        <f>IF(ISERROR(I96/$E$2),"",I96/$E$2)</f>
      </c>
      <c r="G96" s="118">
        <f>IF(ISERROR(I96/$G$2),"",(I96/$G$2))</f>
      </c>
      <c r="H96" s="45"/>
      <c r="I96" s="147"/>
      <c r="J96" s="45"/>
      <c r="K96" s="100">
        <f>IF(ISERROR(I96/$I$114),"",(I96/$I$114))</f>
      </c>
      <c r="L96" s="45"/>
      <c r="M96" s="147"/>
      <c r="N96" s="44"/>
    </row>
    <row r="97" spans="2:14" ht="17.25" customHeight="1">
      <c r="B97" s="59"/>
      <c r="C97" s="77"/>
      <c r="D97" s="78"/>
      <c r="E97" s="89"/>
      <c r="F97" s="58"/>
      <c r="G97" s="122"/>
      <c r="H97" s="79"/>
      <c r="I97" s="89"/>
      <c r="J97" s="79"/>
      <c r="K97" s="79"/>
      <c r="L97" s="79"/>
      <c r="M97" s="89"/>
      <c r="N97" s="44"/>
    </row>
    <row r="98" spans="4:14" ht="17.25" customHeight="1">
      <c r="D98" s="44"/>
      <c r="E98" s="88"/>
      <c r="F98" s="9"/>
      <c r="G98" s="120"/>
      <c r="H98" s="45"/>
      <c r="I98" s="88"/>
      <c r="J98" s="45"/>
      <c r="K98" s="45"/>
      <c r="L98" s="45"/>
      <c r="M98" s="88"/>
      <c r="N98" s="44"/>
    </row>
    <row r="99" spans="1:14" ht="17.25" customHeight="1">
      <c r="A99" s="5" t="s">
        <v>42</v>
      </c>
      <c r="B99" s="5"/>
      <c r="C99" s="5"/>
      <c r="D99" s="44"/>
      <c r="E99" s="90"/>
      <c r="G99" s="119"/>
      <c r="H99" s="45"/>
      <c r="I99" s="90"/>
      <c r="J99" s="44"/>
      <c r="K99" s="44"/>
      <c r="L99" s="44"/>
      <c r="M99" s="90"/>
      <c r="N99" s="44"/>
    </row>
    <row r="100" spans="1:14" ht="17.25" customHeight="1">
      <c r="A100" s="51" t="s">
        <v>43</v>
      </c>
      <c r="B100" s="6"/>
      <c r="C100" s="6"/>
      <c r="D100" s="44"/>
      <c r="E100" s="87">
        <f>IF(ISERROR(I100/$E$2),"",I100/$E$2)</f>
      </c>
      <c r="G100" s="118">
        <f>IF(ISERROR(I100/$G$2),"",(I100/$G$2))</f>
      </c>
      <c r="H100" s="45"/>
      <c r="I100" s="147"/>
      <c r="J100" s="45"/>
      <c r="K100" s="100">
        <f>IF(ISERROR(I100/$I$114),"",(I100/$I$114))</f>
      </c>
      <c r="L100" s="45"/>
      <c r="M100" s="147"/>
      <c r="N100" s="44"/>
    </row>
    <row r="101" spans="1:14" ht="17.25" customHeight="1">
      <c r="A101" s="51" t="s">
        <v>44</v>
      </c>
      <c r="B101" s="6"/>
      <c r="C101" s="6"/>
      <c r="D101" s="44"/>
      <c r="E101" s="87">
        <f>IF(ISERROR(I101/$E$2),"",I101/$E$2)</f>
      </c>
      <c r="G101" s="118">
        <f>IF(ISERROR(I101/$G$2),"",(I101/$G$2))</f>
      </c>
      <c r="H101" s="45"/>
      <c r="I101" s="147"/>
      <c r="J101" s="45"/>
      <c r="K101" s="100">
        <f>IF(ISERROR(I101/$I$114),"",(I101/$I$114))</f>
      </c>
      <c r="L101" s="45"/>
      <c r="M101" s="147"/>
      <c r="N101" s="44"/>
    </row>
    <row r="102" spans="1:14" ht="17.25" customHeight="1">
      <c r="A102" s="53" t="s">
        <v>170</v>
      </c>
      <c r="B102" s="6"/>
      <c r="C102" s="6"/>
      <c r="D102" s="44"/>
      <c r="E102" s="87">
        <f>IF(ISERROR(I102/$E$2),"",I102/$E$2)</f>
      </c>
      <c r="G102" s="118">
        <f>IF(ISERROR(I102/$G$2),"",(I102/$G$2))</f>
      </c>
      <c r="H102" s="45"/>
      <c r="I102" s="147"/>
      <c r="J102" s="45"/>
      <c r="K102" s="100">
        <f>IF(ISERROR(I102/$I$114),"",(I102/$I$114))</f>
      </c>
      <c r="L102" s="45"/>
      <c r="M102" s="147"/>
      <c r="N102" s="44"/>
    </row>
    <row r="103" spans="1:14" ht="17.25" customHeight="1">
      <c r="A103" s="53" t="s">
        <v>173</v>
      </c>
      <c r="B103" s="6"/>
      <c r="C103" s="6"/>
      <c r="D103" s="44"/>
      <c r="E103" s="87">
        <f>IF(ISERROR(I103/$E$2),"",I103/$E$2)</f>
      </c>
      <c r="G103" s="118">
        <f>IF(ISERROR(I103/$G$2),"",(I103/$G$2))</f>
      </c>
      <c r="H103" s="45"/>
      <c r="I103" s="147"/>
      <c r="J103" s="45"/>
      <c r="K103" s="100">
        <f>IF(ISERROR(I103/$I$114),"",(I103/$I$114))</f>
      </c>
      <c r="L103" s="45"/>
      <c r="M103" s="147"/>
      <c r="N103" s="44"/>
    </row>
    <row r="104" spans="1:14" ht="17.25" customHeight="1">
      <c r="A104" s="52" t="s">
        <v>171</v>
      </c>
      <c r="B104" s="144"/>
      <c r="C104" s="6"/>
      <c r="D104" s="44"/>
      <c r="E104" s="87">
        <f>IF(ISERROR(I104/$E$2),"",I104/$E$2)</f>
      </c>
      <c r="G104" s="118">
        <f>IF(ISERROR(I104/$G$2),"",(I104/$G$2))</f>
      </c>
      <c r="H104" s="45"/>
      <c r="I104" s="147"/>
      <c r="J104" s="45"/>
      <c r="K104" s="100">
        <f>IF(ISERROR(I104/$I$114),"",(I104/$I$114))</f>
      </c>
      <c r="L104" s="45"/>
      <c r="M104" s="147"/>
      <c r="N104" s="44"/>
    </row>
    <row r="105" spans="2:14" ht="17.25" customHeight="1">
      <c r="B105" s="59"/>
      <c r="C105" s="77"/>
      <c r="D105" s="78"/>
      <c r="E105" s="89"/>
      <c r="F105" s="58"/>
      <c r="G105" s="122"/>
      <c r="H105" s="79"/>
      <c r="I105" s="89"/>
      <c r="J105" s="79"/>
      <c r="K105" s="79"/>
      <c r="L105" s="79"/>
      <c r="M105" s="89"/>
      <c r="N105" s="44"/>
    </row>
    <row r="106" spans="4:14" ht="17.25" customHeight="1">
      <c r="D106" s="44"/>
      <c r="E106" s="88"/>
      <c r="F106" s="9"/>
      <c r="G106" s="120"/>
      <c r="H106" s="45"/>
      <c r="I106" s="88"/>
      <c r="J106" s="45"/>
      <c r="K106" s="45"/>
      <c r="L106" s="45"/>
      <c r="M106" s="88"/>
      <c r="N106" s="44"/>
    </row>
    <row r="107" spans="1:14" ht="17.25" customHeight="1">
      <c r="A107" s="5" t="s">
        <v>45</v>
      </c>
      <c r="B107" s="5"/>
      <c r="C107" s="5"/>
      <c r="D107" s="44"/>
      <c r="E107" s="90"/>
      <c r="G107" s="119"/>
      <c r="H107" s="45"/>
      <c r="I107" s="90"/>
      <c r="J107" s="44"/>
      <c r="K107" s="44"/>
      <c r="L107" s="44"/>
      <c r="M107" s="90"/>
      <c r="N107" s="44"/>
    </row>
    <row r="108" spans="1:14" ht="17.25" customHeight="1">
      <c r="A108" s="51" t="s">
        <v>46</v>
      </c>
      <c r="B108" s="6"/>
      <c r="C108" s="6"/>
      <c r="D108" s="44"/>
      <c r="E108" s="87">
        <f>IF(ISERROR(I108/$E$2),"",I108/$E$2)</f>
      </c>
      <c r="G108" s="118">
        <f>IF(ISERROR(I108/$G$2),"",(I108/$G$2))</f>
      </c>
      <c r="H108" s="45"/>
      <c r="I108" s="147"/>
      <c r="J108" s="45"/>
      <c r="K108" s="100">
        <f>IF(ISERROR(I108/$I$114),"",(I108/$I$114))</f>
      </c>
      <c r="L108" s="45"/>
      <c r="M108" s="92"/>
      <c r="N108" s="44"/>
    </row>
    <row r="109" spans="1:14" ht="17.25" customHeight="1">
      <c r="A109" s="53" t="s">
        <v>47</v>
      </c>
      <c r="B109" s="6"/>
      <c r="C109" s="6"/>
      <c r="D109" s="44"/>
      <c r="E109" s="87">
        <f>IF(ISERROR(I109/$E$2),"",I109/$E$2)</f>
      </c>
      <c r="G109" s="118">
        <f>IF(ISERROR(I109/$G$2),"",(I109/$G$2))</f>
      </c>
      <c r="H109" s="45"/>
      <c r="I109" s="147"/>
      <c r="J109" s="45"/>
      <c r="K109" s="100">
        <f>IF(ISERROR(I109/$I$114),"",(I109/$I$114))</f>
      </c>
      <c r="L109" s="45"/>
      <c r="M109" s="92"/>
      <c r="N109" s="44"/>
    </row>
    <row r="110" spans="1:14" ht="17.25" customHeight="1">
      <c r="A110" s="52" t="s">
        <v>171</v>
      </c>
      <c r="B110" s="144"/>
      <c r="C110" s="6"/>
      <c r="D110" s="44"/>
      <c r="E110" s="87">
        <f>IF(ISERROR(I110/$E$2),"",I110/$E$2)</f>
      </c>
      <c r="G110" s="118">
        <f>IF(ISERROR(I110/$G$2),"",(I110/$G$2))</f>
      </c>
      <c r="H110" s="45"/>
      <c r="I110" s="147"/>
      <c r="J110" s="45"/>
      <c r="K110" s="100">
        <f>IF(ISERROR(I110/$I$114),"",(I110/$I$114))</f>
      </c>
      <c r="L110" s="45"/>
      <c r="M110" s="147"/>
      <c r="N110" s="44"/>
    </row>
    <row r="111" spans="1:14" ht="17.25" customHeight="1">
      <c r="A111" s="52" t="s">
        <v>171</v>
      </c>
      <c r="B111" s="144"/>
      <c r="C111" s="6"/>
      <c r="D111" s="44"/>
      <c r="E111" s="87">
        <f>IF(ISERROR(I111/$E$2),"",I111/$E$2)</f>
      </c>
      <c r="G111" s="118">
        <f>IF(ISERROR(I111/$G$2),"",(I111/$G$2))</f>
      </c>
      <c r="H111" s="45"/>
      <c r="I111" s="147"/>
      <c r="J111" s="45"/>
      <c r="K111" s="100">
        <f>IF(ISERROR(I111/$I$114),"",(I111/$I$114))</f>
      </c>
      <c r="L111" s="45"/>
      <c r="M111" s="147"/>
      <c r="N111" s="44"/>
    </row>
    <row r="112" spans="2:14" ht="17.25" customHeight="1">
      <c r="B112" s="59"/>
      <c r="C112" s="77"/>
      <c r="D112" s="78"/>
      <c r="E112" s="89"/>
      <c r="F112" s="58"/>
      <c r="G112" s="122"/>
      <c r="H112" s="79"/>
      <c r="I112" s="89"/>
      <c r="J112" s="79"/>
      <c r="K112" s="79"/>
      <c r="L112" s="79"/>
      <c r="M112" s="79"/>
      <c r="N112" s="44"/>
    </row>
    <row r="113" spans="4:14" ht="17.25" customHeight="1">
      <c r="D113" s="44"/>
      <c r="E113" s="88"/>
      <c r="F113" s="9"/>
      <c r="G113" s="120"/>
      <c r="H113" s="45"/>
      <c r="I113" s="88"/>
      <c r="J113" s="45"/>
      <c r="K113" s="45"/>
      <c r="L113" s="45"/>
      <c r="M113" s="45"/>
      <c r="N113" s="44"/>
    </row>
    <row r="114" spans="1:14" ht="17.25" customHeight="1" thickBot="1">
      <c r="A114" s="5" t="s">
        <v>48</v>
      </c>
      <c r="B114" s="5"/>
      <c r="C114" s="5"/>
      <c r="D114" s="44"/>
      <c r="E114" s="87">
        <f>IF(ISERROR(I114/$E$2),"",(I114/$E$2))</f>
      </c>
      <c r="G114" s="118">
        <f>IF(ISERROR(M115/$G$2),"",(M115/$G$2))</f>
      </c>
      <c r="H114" s="45"/>
      <c r="I114" s="486">
        <f>SUM(I6:I111)</f>
        <v>0</v>
      </c>
      <c r="J114" s="45"/>
      <c r="K114" s="100">
        <f>IF(ISERROR(I114/$I$114),"",(I114/$I$114))</f>
      </c>
      <c r="L114" s="45"/>
      <c r="M114" s="486">
        <f>SUM(M6:M111)</f>
        <v>0</v>
      </c>
      <c r="N114" s="44"/>
    </row>
    <row r="115" spans="8:14" ht="15" customHeight="1" thickTop="1">
      <c r="H115" s="9"/>
      <c r="N115" s="44"/>
    </row>
    <row r="116" ht="12">
      <c r="H116" s="9"/>
    </row>
    <row r="117" spans="1:13" ht="12.75">
      <c r="A117" s="47">
        <v>1</v>
      </c>
      <c r="B117" s="571" t="s">
        <v>168</v>
      </c>
      <c r="C117" s="571"/>
      <c r="D117" s="571"/>
      <c r="E117" s="571"/>
      <c r="F117" s="571"/>
      <c r="G117" s="571"/>
      <c r="H117" s="571"/>
      <c r="I117" s="571"/>
      <c r="J117" s="50"/>
      <c r="K117" s="50"/>
      <c r="L117" s="55"/>
      <c r="M117" s="48"/>
    </row>
    <row r="118" spans="1:13" ht="54" customHeight="1">
      <c r="A118" s="47"/>
      <c r="B118" s="571"/>
      <c r="C118" s="571"/>
      <c r="D118" s="571"/>
      <c r="E118" s="571"/>
      <c r="F118" s="571"/>
      <c r="G118" s="571"/>
      <c r="H118" s="571"/>
      <c r="I118" s="571"/>
      <c r="J118" s="571"/>
      <c r="K118" s="571"/>
      <c r="L118" s="571"/>
      <c r="M118" s="571"/>
    </row>
    <row r="119" spans="2:8" ht="21.75" customHeight="1">
      <c r="B119" s="40" t="s">
        <v>169</v>
      </c>
      <c r="H119" s="9"/>
    </row>
    <row r="120" ht="12">
      <c r="H120" s="9"/>
    </row>
    <row r="121" ht="12">
      <c r="H121" s="9"/>
    </row>
    <row r="122" ht="12">
      <c r="H122" s="9"/>
    </row>
    <row r="123" ht="12">
      <c r="H123" s="9"/>
    </row>
    <row r="124" ht="12">
      <c r="H124" s="9"/>
    </row>
    <row r="125" ht="12">
      <c r="H125" s="9"/>
    </row>
    <row r="126" ht="12">
      <c r="H126" s="9"/>
    </row>
    <row r="127" ht="12">
      <c r="H127" s="9"/>
    </row>
    <row r="128" ht="12">
      <c r="H128" s="9"/>
    </row>
    <row r="129" ht="12">
      <c r="H129" s="9"/>
    </row>
    <row r="130" ht="12">
      <c r="H130" s="9"/>
    </row>
    <row r="131" ht="12">
      <c r="H131" s="9"/>
    </row>
    <row r="132" ht="12">
      <c r="H132" s="9"/>
    </row>
    <row r="133" ht="12">
      <c r="H133" s="9"/>
    </row>
    <row r="134" ht="12">
      <c r="H134" s="9"/>
    </row>
    <row r="135" ht="12">
      <c r="H135" s="9"/>
    </row>
    <row r="136" ht="12">
      <c r="H136" s="9"/>
    </row>
    <row r="137" ht="12">
      <c r="H137" s="9"/>
    </row>
    <row r="138" ht="12">
      <c r="H138" s="9"/>
    </row>
    <row r="139" ht="12">
      <c r="H139" s="9"/>
    </row>
    <row r="140" ht="12">
      <c r="H140" s="9"/>
    </row>
    <row r="141" ht="12">
      <c r="H141" s="9"/>
    </row>
    <row r="142" ht="12">
      <c r="H142" s="9"/>
    </row>
    <row r="143" ht="12">
      <c r="H143" s="9"/>
    </row>
    <row r="144" ht="12">
      <c r="H144" s="9"/>
    </row>
    <row r="145" ht="12">
      <c r="H145" s="9"/>
    </row>
    <row r="146" ht="12">
      <c r="H146" s="9"/>
    </row>
    <row r="147" ht="12">
      <c r="H147" s="9"/>
    </row>
    <row r="148" ht="12">
      <c r="H148" s="9"/>
    </row>
    <row r="149" ht="12">
      <c r="H149" s="9"/>
    </row>
    <row r="150" ht="12">
      <c r="H150" s="9"/>
    </row>
    <row r="151" ht="12">
      <c r="H151" s="9"/>
    </row>
    <row r="152" ht="12">
      <c r="H152" s="9"/>
    </row>
    <row r="153" ht="12">
      <c r="H153" s="9"/>
    </row>
    <row r="154" ht="12">
      <c r="H154" s="9"/>
    </row>
    <row r="155" ht="12">
      <c r="H155" s="9"/>
    </row>
    <row r="156" ht="12">
      <c r="H156" s="9"/>
    </row>
    <row r="157" ht="12">
      <c r="H157" s="9"/>
    </row>
    <row r="158" ht="12">
      <c r="H158" s="9"/>
    </row>
    <row r="159" ht="12">
      <c r="H159" s="9"/>
    </row>
    <row r="160" ht="12">
      <c r="H160" s="9"/>
    </row>
    <row r="161" ht="12">
      <c r="H161" s="9"/>
    </row>
    <row r="162" ht="12">
      <c r="H162" s="9"/>
    </row>
    <row r="163" ht="12">
      <c r="H163" s="9"/>
    </row>
    <row r="164" ht="12">
      <c r="H164" s="9"/>
    </row>
    <row r="165" ht="12">
      <c r="H165" s="9"/>
    </row>
    <row r="166" ht="12">
      <c r="H166" s="9"/>
    </row>
    <row r="167" ht="12">
      <c r="H167" s="9"/>
    </row>
    <row r="168" ht="12">
      <c r="H168" s="9"/>
    </row>
    <row r="169" ht="12">
      <c r="H169" s="9"/>
    </row>
    <row r="170" ht="12">
      <c r="H170" s="9"/>
    </row>
    <row r="171" ht="12">
      <c r="H171" s="9"/>
    </row>
    <row r="172" ht="12">
      <c r="H172" s="9"/>
    </row>
    <row r="173" ht="12">
      <c r="H173" s="9"/>
    </row>
    <row r="174" ht="12">
      <c r="H174" s="9"/>
    </row>
    <row r="175" ht="12">
      <c r="H175" s="9"/>
    </row>
    <row r="176" ht="12">
      <c r="H176" s="9"/>
    </row>
    <row r="177" ht="12">
      <c r="H177" s="9"/>
    </row>
    <row r="178" ht="12">
      <c r="H178" s="9"/>
    </row>
    <row r="179" ht="12">
      <c r="H179" s="9"/>
    </row>
    <row r="180" ht="12">
      <c r="H180" s="9"/>
    </row>
    <row r="181" ht="12">
      <c r="H181" s="9"/>
    </row>
    <row r="182" ht="12">
      <c r="H182" s="9"/>
    </row>
    <row r="183" ht="12">
      <c r="H183" s="9"/>
    </row>
    <row r="184" ht="12">
      <c r="H184" s="9"/>
    </row>
    <row r="185" ht="12">
      <c r="H185" s="9"/>
    </row>
    <row r="186" ht="12">
      <c r="H186" s="9"/>
    </row>
    <row r="187" ht="12">
      <c r="H187" s="9"/>
    </row>
    <row r="188" ht="12">
      <c r="H188" s="9"/>
    </row>
    <row r="189" ht="12">
      <c r="H189" s="9"/>
    </row>
    <row r="190" ht="12">
      <c r="H190" s="9"/>
    </row>
    <row r="191" ht="12">
      <c r="H191" s="9"/>
    </row>
    <row r="192" ht="12">
      <c r="H192" s="9"/>
    </row>
    <row r="193" ht="12">
      <c r="H193" s="9"/>
    </row>
    <row r="194" ht="12">
      <c r="H194" s="9"/>
    </row>
    <row r="195" ht="12">
      <c r="H195" s="9"/>
    </row>
    <row r="196" ht="12">
      <c r="H196" s="9"/>
    </row>
    <row r="197" ht="12">
      <c r="H197" s="9"/>
    </row>
    <row r="198" spans="8:13" ht="12">
      <c r="H198" s="9"/>
      <c r="M198" s="552" t="s">
        <v>544</v>
      </c>
    </row>
    <row r="199" ht="12">
      <c r="H199" s="9"/>
    </row>
    <row r="200" ht="12">
      <c r="H200" s="9"/>
    </row>
    <row r="201" ht="12">
      <c r="H201" s="9"/>
    </row>
    <row r="202" ht="12">
      <c r="H202" s="9"/>
    </row>
    <row r="203" ht="12">
      <c r="H203" s="9"/>
    </row>
    <row r="204" ht="12">
      <c r="H204" s="9"/>
    </row>
    <row r="205" ht="12">
      <c r="H205" s="9"/>
    </row>
    <row r="206" ht="12">
      <c r="H206" s="9"/>
    </row>
    <row r="207" ht="12">
      <c r="H207" s="9"/>
    </row>
    <row r="208" ht="12">
      <c r="H208" s="9"/>
    </row>
    <row r="209" ht="12">
      <c r="H209" s="9"/>
    </row>
    <row r="210" ht="12">
      <c r="H210" s="9"/>
    </row>
    <row r="211" ht="12">
      <c r="H211" s="9"/>
    </row>
    <row r="212" ht="12">
      <c r="H212" s="9"/>
    </row>
    <row r="213" ht="12">
      <c r="H213" s="9"/>
    </row>
    <row r="214" ht="12">
      <c r="H214" s="9"/>
    </row>
    <row r="215" ht="12">
      <c r="H215" s="9"/>
    </row>
    <row r="216" ht="12">
      <c r="H216" s="9"/>
    </row>
    <row r="217" ht="12">
      <c r="H217" s="9"/>
    </row>
    <row r="218" ht="12">
      <c r="H218" s="9"/>
    </row>
    <row r="219" ht="12">
      <c r="H219" s="9"/>
    </row>
    <row r="220" ht="12">
      <c r="H220" s="9"/>
    </row>
    <row r="221" ht="12">
      <c r="H221" s="9"/>
    </row>
    <row r="222" ht="12">
      <c r="H222" s="9"/>
    </row>
    <row r="223" ht="12">
      <c r="H223" s="9"/>
    </row>
    <row r="224" ht="12">
      <c r="H224" s="9"/>
    </row>
    <row r="225" ht="12">
      <c r="H225" s="9"/>
    </row>
    <row r="226" ht="12">
      <c r="H226" s="9"/>
    </row>
    <row r="227" ht="12">
      <c r="H227" s="9"/>
    </row>
    <row r="228" ht="12">
      <c r="H228" s="9"/>
    </row>
    <row r="229" ht="12">
      <c r="H229" s="9"/>
    </row>
    <row r="230" ht="12">
      <c r="H230" s="9"/>
    </row>
    <row r="231" ht="12">
      <c r="H231" s="9"/>
    </row>
    <row r="232" ht="12">
      <c r="H232" s="9"/>
    </row>
    <row r="233" ht="12">
      <c r="H233" s="9"/>
    </row>
    <row r="234" ht="12">
      <c r="H234" s="9"/>
    </row>
    <row r="235" ht="12">
      <c r="H235" s="9"/>
    </row>
    <row r="236" ht="12">
      <c r="H236" s="9"/>
    </row>
    <row r="237" ht="12">
      <c r="H237" s="9"/>
    </row>
    <row r="238" ht="12">
      <c r="H238" s="9"/>
    </row>
    <row r="239" ht="12">
      <c r="H239" s="9"/>
    </row>
    <row r="240" ht="12">
      <c r="H240" s="9"/>
    </row>
    <row r="241" ht="12">
      <c r="H241" s="9"/>
    </row>
    <row r="242" ht="12">
      <c r="H242" s="9"/>
    </row>
    <row r="243" ht="12">
      <c r="H243" s="9"/>
    </row>
    <row r="244" ht="12">
      <c r="H244" s="9"/>
    </row>
    <row r="245" ht="12">
      <c r="H245" s="9"/>
    </row>
    <row r="246" ht="12">
      <c r="H246" s="9"/>
    </row>
    <row r="247" ht="12">
      <c r="H247" s="9"/>
    </row>
    <row r="248" ht="12">
      <c r="H248" s="9"/>
    </row>
    <row r="249" ht="12">
      <c r="H249" s="9"/>
    </row>
    <row r="250" ht="12">
      <c r="H250" s="9"/>
    </row>
    <row r="251" ht="12">
      <c r="H251" s="9"/>
    </row>
    <row r="252" ht="12">
      <c r="H252" s="9"/>
    </row>
    <row r="253" ht="12">
      <c r="H253" s="9"/>
    </row>
    <row r="254" ht="12">
      <c r="H254" s="9"/>
    </row>
    <row r="255" ht="12">
      <c r="H255" s="9"/>
    </row>
    <row r="256" ht="12">
      <c r="H256" s="9"/>
    </row>
    <row r="257" ht="12">
      <c r="H257" s="9"/>
    </row>
    <row r="258" ht="12">
      <c r="H258" s="9"/>
    </row>
    <row r="259" ht="12">
      <c r="H259" s="9"/>
    </row>
    <row r="260" ht="12">
      <c r="H260" s="9"/>
    </row>
    <row r="261" ht="12">
      <c r="H261" s="9"/>
    </row>
    <row r="262" ht="12">
      <c r="H262" s="9"/>
    </row>
    <row r="263" ht="12">
      <c r="H263" s="9"/>
    </row>
    <row r="264" ht="12">
      <c r="H264" s="9"/>
    </row>
    <row r="265" ht="12">
      <c r="H265" s="9"/>
    </row>
    <row r="266" ht="12">
      <c r="H266" s="9"/>
    </row>
    <row r="267" ht="12">
      <c r="H267" s="9"/>
    </row>
    <row r="268" ht="12">
      <c r="H268" s="9"/>
    </row>
    <row r="269" ht="12">
      <c r="H269" s="9"/>
    </row>
    <row r="270" ht="12">
      <c r="H270" s="9"/>
    </row>
    <row r="271" ht="12">
      <c r="H271" s="9"/>
    </row>
    <row r="272" ht="12">
      <c r="H272" s="9"/>
    </row>
    <row r="273" ht="12">
      <c r="H273" s="9"/>
    </row>
    <row r="274" ht="12">
      <c r="H274" s="9"/>
    </row>
    <row r="275" ht="12">
      <c r="H275" s="9"/>
    </row>
    <row r="276" ht="12">
      <c r="H276" s="9"/>
    </row>
    <row r="277" ht="12">
      <c r="H277" s="9"/>
    </row>
    <row r="278" ht="12">
      <c r="H278" s="9"/>
    </row>
    <row r="279" ht="12">
      <c r="H279" s="9"/>
    </row>
    <row r="280" ht="12">
      <c r="H280" s="9"/>
    </row>
    <row r="281" ht="12">
      <c r="H281" s="9"/>
    </row>
    <row r="282" ht="12">
      <c r="H282" s="9"/>
    </row>
    <row r="283" ht="12">
      <c r="H283" s="9"/>
    </row>
    <row r="284" ht="12">
      <c r="H284" s="9"/>
    </row>
    <row r="285" ht="12">
      <c r="H285" s="9"/>
    </row>
    <row r="286" ht="12">
      <c r="H286" s="9"/>
    </row>
    <row r="287" ht="12">
      <c r="H287" s="9"/>
    </row>
    <row r="288" ht="12">
      <c r="H288" s="9"/>
    </row>
    <row r="289" ht="12">
      <c r="H289" s="9"/>
    </row>
    <row r="290" ht="12">
      <c r="H290" s="9"/>
    </row>
    <row r="291" ht="12">
      <c r="H291" s="9"/>
    </row>
    <row r="292" ht="12">
      <c r="H292" s="9"/>
    </row>
    <row r="293" ht="12">
      <c r="H293" s="9"/>
    </row>
    <row r="294" ht="12">
      <c r="H294" s="9"/>
    </row>
    <row r="295" ht="12">
      <c r="H295" s="9"/>
    </row>
    <row r="296" ht="12">
      <c r="H296" s="9"/>
    </row>
    <row r="297" ht="12">
      <c r="H297" s="9"/>
    </row>
    <row r="298" ht="12">
      <c r="H298" s="9"/>
    </row>
    <row r="299" ht="12">
      <c r="H299" s="9"/>
    </row>
    <row r="300" ht="12">
      <c r="H300" s="9"/>
    </row>
    <row r="301" ht="12">
      <c r="H301" s="9"/>
    </row>
    <row r="302" ht="12">
      <c r="H302" s="9"/>
    </row>
    <row r="303" ht="12">
      <c r="H303" s="9"/>
    </row>
    <row r="304" ht="12">
      <c r="H304" s="9"/>
    </row>
    <row r="305" ht="12">
      <c r="H305" s="9"/>
    </row>
    <row r="306" ht="12">
      <c r="H306" s="9"/>
    </row>
    <row r="307" ht="12">
      <c r="H307" s="9"/>
    </row>
    <row r="308" ht="12">
      <c r="H308" s="9"/>
    </row>
    <row r="309" ht="12">
      <c r="H309" s="9"/>
    </row>
    <row r="310" ht="12">
      <c r="H310" s="9"/>
    </row>
    <row r="311" ht="12">
      <c r="H311" s="9"/>
    </row>
    <row r="312" ht="12">
      <c r="H312" s="9"/>
    </row>
    <row r="313" ht="12">
      <c r="H313" s="9"/>
    </row>
    <row r="314" ht="12">
      <c r="H314" s="9"/>
    </row>
    <row r="315" ht="12">
      <c r="H315" s="9"/>
    </row>
    <row r="316" ht="12">
      <c r="H316" s="9"/>
    </row>
    <row r="317" ht="12">
      <c r="H317" s="9"/>
    </row>
    <row r="318" ht="12">
      <c r="H318" s="9"/>
    </row>
    <row r="319" ht="12">
      <c r="H319" s="9"/>
    </row>
    <row r="320" ht="12">
      <c r="H320" s="9"/>
    </row>
    <row r="321" ht="12">
      <c r="H321" s="9"/>
    </row>
    <row r="322" ht="12">
      <c r="H322" s="9"/>
    </row>
    <row r="323" ht="12">
      <c r="H323" s="9"/>
    </row>
    <row r="324" ht="12">
      <c r="H324" s="9"/>
    </row>
    <row r="325" ht="12">
      <c r="H325" s="9"/>
    </row>
    <row r="326" ht="12">
      <c r="H326" s="9"/>
    </row>
    <row r="327" ht="12">
      <c r="H327" s="9"/>
    </row>
    <row r="328" ht="12">
      <c r="H328" s="9"/>
    </row>
    <row r="329" ht="12">
      <c r="H329" s="9"/>
    </row>
    <row r="330" ht="12">
      <c r="H330" s="9"/>
    </row>
    <row r="331" ht="12">
      <c r="H331" s="9"/>
    </row>
    <row r="332" ht="12">
      <c r="H332" s="9"/>
    </row>
    <row r="333" ht="12">
      <c r="H333" s="9"/>
    </row>
    <row r="334" ht="12">
      <c r="H334" s="9"/>
    </row>
    <row r="335" ht="12">
      <c r="H335" s="9"/>
    </row>
    <row r="336" ht="12">
      <c r="H336" s="9"/>
    </row>
    <row r="337" ht="12">
      <c r="H337" s="9"/>
    </row>
    <row r="338" ht="12">
      <c r="H338" s="9"/>
    </row>
    <row r="339" ht="12">
      <c r="H339" s="9"/>
    </row>
    <row r="340" ht="12">
      <c r="H340" s="9"/>
    </row>
    <row r="341" ht="12">
      <c r="H341" s="9"/>
    </row>
    <row r="342" ht="12">
      <c r="H342" s="9"/>
    </row>
    <row r="343" ht="12">
      <c r="H343" s="9"/>
    </row>
    <row r="344" ht="12">
      <c r="H344" s="9"/>
    </row>
    <row r="345" ht="12">
      <c r="H345" s="9"/>
    </row>
    <row r="346" ht="12">
      <c r="H346" s="9"/>
    </row>
    <row r="347" ht="12">
      <c r="H347" s="9"/>
    </row>
    <row r="348" ht="12">
      <c r="H348" s="9"/>
    </row>
    <row r="349" ht="12">
      <c r="H349" s="9"/>
    </row>
    <row r="350" ht="12">
      <c r="H350" s="9"/>
    </row>
    <row r="351" ht="12">
      <c r="H351" s="9"/>
    </row>
    <row r="352" ht="12">
      <c r="H352" s="9"/>
    </row>
    <row r="353" ht="12">
      <c r="H353" s="9"/>
    </row>
    <row r="354" ht="12">
      <c r="H354" s="9"/>
    </row>
    <row r="355" ht="12">
      <c r="H355" s="9"/>
    </row>
    <row r="356" ht="12">
      <c r="H356" s="9"/>
    </row>
    <row r="357" ht="12">
      <c r="H357" s="9"/>
    </row>
    <row r="358" ht="12">
      <c r="H358" s="9"/>
    </row>
    <row r="359" ht="12">
      <c r="H359" s="9"/>
    </row>
    <row r="360" ht="12">
      <c r="H360" s="9"/>
    </row>
    <row r="361" ht="12">
      <c r="H361" s="9"/>
    </row>
    <row r="362" ht="12">
      <c r="H362" s="9"/>
    </row>
    <row r="363" ht="12">
      <c r="H363" s="9"/>
    </row>
    <row r="364" ht="12">
      <c r="H364" s="9"/>
    </row>
    <row r="365" ht="12">
      <c r="H365" s="9"/>
    </row>
    <row r="366" ht="12">
      <c r="H366" s="9"/>
    </row>
    <row r="367" ht="12">
      <c r="H367" s="9"/>
    </row>
    <row r="368" ht="12">
      <c r="H368" s="9"/>
    </row>
    <row r="369" ht="12">
      <c r="H369" s="9"/>
    </row>
    <row r="370" ht="12">
      <c r="H370" s="9"/>
    </row>
    <row r="371" ht="12">
      <c r="H371" s="9"/>
    </row>
    <row r="372" ht="12">
      <c r="H372" s="9"/>
    </row>
    <row r="373" ht="12">
      <c r="H373" s="9"/>
    </row>
    <row r="374" ht="12">
      <c r="H374" s="9"/>
    </row>
    <row r="375" ht="12">
      <c r="H375" s="9"/>
    </row>
    <row r="376" ht="12">
      <c r="H376" s="9"/>
    </row>
    <row r="377" ht="12">
      <c r="H377" s="9"/>
    </row>
    <row r="378" ht="12">
      <c r="H378" s="9"/>
    </row>
  </sheetData>
  <sheetProtection/>
  <mergeCells count="2">
    <mergeCell ref="B117:I117"/>
    <mergeCell ref="B118:M118"/>
  </mergeCells>
  <printOptions horizontalCentered="1"/>
  <pageMargins left="1" right="0.5" top="1" bottom="0.5" header="0.5" footer="0.5"/>
  <pageSetup fitToHeight="3" orientation="portrait" scale="82" r:id="rId2"/>
  <headerFooter alignWithMargins="0">
    <oddHeader>&amp;C&amp;"Arial,Bold"EXHIBIT A
PROJECT COST BREAKDOWN WORKSHEET</oddHeader>
    <oddFooter>&amp;LEx. A Project Cost&amp;RVersion 2014
</oddFooter>
  </headerFooter>
  <rowBreaks count="2" manualBreakCount="2">
    <brk id="47" max="14" man="1"/>
    <brk id="91" max="14" man="1"/>
  </rowBreaks>
  <drawing r:id="rId1"/>
</worksheet>
</file>

<file path=xl/worksheets/sheet5.xml><?xml version="1.0" encoding="utf-8"?>
<worksheet xmlns="http://schemas.openxmlformats.org/spreadsheetml/2006/main" xmlns:r="http://schemas.openxmlformats.org/officeDocument/2006/relationships">
  <sheetPr codeName="Sheet3" transitionEvaluation="1" transitionEntry="1"/>
  <dimension ref="A1:M292"/>
  <sheetViews>
    <sheetView showGridLines="0" showZeros="0" defaultGridColor="0" view="pageLayout" zoomScaleSheetLayoutView="125" colorId="23" workbookViewId="0" topLeftCell="C48">
      <selection activeCell="D33" sqref="D33"/>
    </sheetView>
  </sheetViews>
  <sheetFormatPr defaultColWidth="9.7109375" defaultRowHeight="12.75"/>
  <cols>
    <col min="1" max="1" width="5.7109375" style="1" customWidth="1"/>
    <col min="2" max="2" width="23.00390625" style="1" customWidth="1"/>
    <col min="3" max="3" width="2.8515625" style="1" customWidth="1"/>
    <col min="4" max="4" width="9.57421875" style="1" customWidth="1"/>
    <col min="5" max="5" width="12.7109375" style="1" customWidth="1"/>
    <col min="6" max="6" width="3.7109375" style="1" customWidth="1"/>
    <col min="7" max="7" width="16.8515625" style="117" customWidth="1"/>
    <col min="8" max="8" width="3.7109375" style="1" customWidth="1"/>
    <col min="9" max="9" width="16.7109375" style="1" customWidth="1"/>
    <col min="10" max="10" width="7.140625" style="1" customWidth="1"/>
    <col min="11" max="11" width="3.7109375" style="1" customWidth="1"/>
    <col min="12" max="12" width="14.421875" style="1" customWidth="1"/>
    <col min="13" max="13" width="3.00390625" style="1" customWidth="1"/>
    <col min="14" max="16384" width="9.7109375" style="1" customWidth="1"/>
  </cols>
  <sheetData>
    <row r="1" spans="1:12" ht="18">
      <c r="A1" s="230">
        <f>'Input Page'!C8</f>
        <v>0</v>
      </c>
      <c r="B1" s="230"/>
      <c r="C1" s="230"/>
      <c r="D1" s="230"/>
      <c r="E1" s="230"/>
      <c r="F1" s="230"/>
      <c r="G1" s="230"/>
      <c r="H1" s="230"/>
      <c r="I1" s="230"/>
      <c r="J1" s="230"/>
      <c r="K1" s="230"/>
      <c r="L1" s="230"/>
    </row>
    <row r="2" spans="1:12" ht="18" customHeight="1">
      <c r="A2" s="231" t="s">
        <v>321</v>
      </c>
      <c r="B2" s="231"/>
      <c r="C2" s="231"/>
      <c r="D2" s="231"/>
      <c r="E2" s="231"/>
      <c r="F2" s="231"/>
      <c r="G2" s="231"/>
      <c r="H2" s="231"/>
      <c r="I2" s="231"/>
      <c r="J2" s="231"/>
      <c r="K2" s="231"/>
      <c r="L2" s="231"/>
    </row>
    <row r="3" spans="1:12" ht="18">
      <c r="A3" s="219"/>
      <c r="B3" s="131"/>
      <c r="C3" s="131"/>
      <c r="D3" s="131"/>
      <c r="E3" s="131"/>
      <c r="F3" s="131"/>
      <c r="G3" s="131"/>
      <c r="H3" s="131"/>
      <c r="I3" s="131"/>
      <c r="J3" s="131"/>
      <c r="K3" s="131"/>
      <c r="L3" s="131"/>
    </row>
    <row r="4" spans="1:12" ht="18">
      <c r="A4" s="573" t="s">
        <v>318</v>
      </c>
      <c r="B4" s="573"/>
      <c r="C4" s="573"/>
      <c r="D4" s="572">
        <f>'Input Page'!D54</f>
        <v>0</v>
      </c>
      <c r="E4" s="572"/>
      <c r="F4" s="572"/>
      <c r="G4" s="572"/>
      <c r="H4" s="131"/>
      <c r="I4" s="131"/>
      <c r="J4" s="131"/>
      <c r="K4" s="131"/>
      <c r="L4" s="131"/>
    </row>
    <row r="5" spans="1:12" ht="18">
      <c r="A5" s="229"/>
      <c r="B5" s="131"/>
      <c r="C5" s="131"/>
      <c r="D5" s="131"/>
      <c r="E5" s="220"/>
      <c r="F5" s="220"/>
      <c r="G5" s="220"/>
      <c r="H5" s="131"/>
      <c r="I5" s="131"/>
      <c r="J5" s="131"/>
      <c r="K5" s="131"/>
      <c r="L5" s="131"/>
    </row>
    <row r="6" spans="1:13" ht="12.75">
      <c r="A6" s="61"/>
      <c r="B6" s="61"/>
      <c r="C6" s="61"/>
      <c r="D6" s="61"/>
      <c r="E6" s="221"/>
      <c r="F6" s="222"/>
      <c r="G6" s="223"/>
      <c r="H6" s="61"/>
      <c r="I6" s="61"/>
      <c r="J6" s="61"/>
      <c r="K6" s="61"/>
      <c r="L6" s="61"/>
      <c r="M6" s="61"/>
    </row>
    <row r="7" spans="1:11" ht="39" customHeight="1">
      <c r="A7" s="3" t="s">
        <v>0</v>
      </c>
      <c r="B7" s="3"/>
      <c r="C7" s="3"/>
      <c r="D7" s="4"/>
      <c r="E7" s="224" t="s">
        <v>319</v>
      </c>
      <c r="F7" s="225"/>
      <c r="G7" s="49" t="s">
        <v>282</v>
      </c>
      <c r="H7" s="49"/>
      <c r="I7" s="49" t="s">
        <v>172</v>
      </c>
      <c r="J7" s="81"/>
      <c r="K7" s="9"/>
    </row>
    <row r="8" spans="5:7" ht="12">
      <c r="E8" s="189"/>
      <c r="F8" s="189"/>
      <c r="G8" s="1"/>
    </row>
    <row r="9" spans="1:10" ht="15" customHeight="1">
      <c r="A9" s="84" t="s">
        <v>211</v>
      </c>
      <c r="D9" s="44"/>
      <c r="E9" s="226"/>
      <c r="F9" s="189"/>
      <c r="G9" s="90"/>
      <c r="H9" s="44"/>
      <c r="I9" s="90"/>
      <c r="J9" s="44"/>
    </row>
    <row r="10" spans="1:10" ht="15" customHeight="1">
      <c r="A10" s="85" t="s">
        <v>320</v>
      </c>
      <c r="D10" s="44"/>
      <c r="E10" s="510">
        <f>IF(ISERROR(G10/$D$4),"",(G10/$D$4))</f>
      </c>
      <c r="F10" s="189"/>
      <c r="G10" s="147"/>
      <c r="H10" s="45"/>
      <c r="I10" s="147"/>
      <c r="J10" s="44"/>
    </row>
    <row r="11" spans="1:10" ht="15" customHeight="1">
      <c r="A11" s="85" t="s">
        <v>212</v>
      </c>
      <c r="D11" s="44"/>
      <c r="E11" s="510">
        <f aca="true" t="shared" si="0" ref="E11:E26">IF(ISERROR(G11/$D$4),"",(G11/$D$4))</f>
      </c>
      <c r="F11" s="189"/>
      <c r="G11" s="147"/>
      <c r="H11" s="45"/>
      <c r="I11" s="147"/>
      <c r="J11" s="44"/>
    </row>
    <row r="12" spans="1:10" ht="15" customHeight="1">
      <c r="A12" s="85" t="s">
        <v>213</v>
      </c>
      <c r="D12" s="44"/>
      <c r="E12" s="510">
        <f t="shared" si="0"/>
      </c>
      <c r="F12" s="189"/>
      <c r="G12" s="147"/>
      <c r="H12" s="45"/>
      <c r="I12" s="147"/>
      <c r="J12" s="44"/>
    </row>
    <row r="13" spans="1:10" ht="15" customHeight="1">
      <c r="A13" s="85" t="s">
        <v>215</v>
      </c>
      <c r="D13" s="44"/>
      <c r="E13" s="510">
        <f t="shared" si="0"/>
      </c>
      <c r="F13" s="189"/>
      <c r="G13" s="147"/>
      <c r="H13" s="45"/>
      <c r="I13" s="147"/>
      <c r="J13" s="44"/>
    </row>
    <row r="14" spans="1:10" ht="15" customHeight="1">
      <c r="A14" s="85" t="s">
        <v>216</v>
      </c>
      <c r="D14" s="44"/>
      <c r="E14" s="510">
        <f t="shared" si="0"/>
      </c>
      <c r="F14" s="189"/>
      <c r="G14" s="147"/>
      <c r="H14" s="45"/>
      <c r="I14" s="147"/>
      <c r="J14" s="44"/>
    </row>
    <row r="15" spans="1:10" ht="15" customHeight="1">
      <c r="A15" s="85" t="s">
        <v>218</v>
      </c>
      <c r="D15" s="44"/>
      <c r="E15" s="510">
        <f t="shared" si="0"/>
      </c>
      <c r="F15" s="189"/>
      <c r="G15" s="147"/>
      <c r="H15" s="45"/>
      <c r="I15" s="147"/>
      <c r="J15" s="44"/>
    </row>
    <row r="16" spans="1:10" ht="15" customHeight="1">
      <c r="A16" s="85" t="s">
        <v>219</v>
      </c>
      <c r="D16" s="44"/>
      <c r="E16" s="510">
        <f t="shared" si="0"/>
      </c>
      <c r="F16" s="189"/>
      <c r="G16" s="147"/>
      <c r="H16" s="45"/>
      <c r="I16" s="147"/>
      <c r="J16" s="44"/>
    </row>
    <row r="17" spans="1:10" ht="15" customHeight="1">
      <c r="A17" s="85" t="s">
        <v>220</v>
      </c>
      <c r="D17" s="44"/>
      <c r="E17" s="510">
        <f t="shared" si="0"/>
      </c>
      <c r="F17" s="189"/>
      <c r="G17" s="147"/>
      <c r="H17" s="45"/>
      <c r="I17" s="147"/>
      <c r="J17" s="44"/>
    </row>
    <row r="18" spans="1:10" ht="15" customHeight="1">
      <c r="A18" s="51" t="s">
        <v>31</v>
      </c>
      <c r="B18" s="6"/>
      <c r="C18" s="6"/>
      <c r="D18" s="44"/>
      <c r="E18" s="510">
        <f t="shared" si="0"/>
      </c>
      <c r="F18" s="189"/>
      <c r="G18" s="147"/>
      <c r="H18" s="45"/>
      <c r="I18" s="147"/>
      <c r="J18" s="44"/>
    </row>
    <row r="19" spans="1:10" ht="15" customHeight="1">
      <c r="A19" s="53" t="s">
        <v>317</v>
      </c>
      <c r="B19" s="6"/>
      <c r="C19" s="6"/>
      <c r="D19" s="44"/>
      <c r="E19" s="510">
        <f t="shared" si="0"/>
      </c>
      <c r="F19" s="189"/>
      <c r="G19" s="147"/>
      <c r="H19" s="45"/>
      <c r="I19" s="147"/>
      <c r="J19" s="44"/>
    </row>
    <row r="20" spans="1:10" ht="15" customHeight="1">
      <c r="A20" s="446" t="s">
        <v>217</v>
      </c>
      <c r="B20" s="228"/>
      <c r="D20" s="44"/>
      <c r="E20" s="510">
        <f t="shared" si="0"/>
      </c>
      <c r="F20" s="189"/>
      <c r="G20" s="147"/>
      <c r="H20" s="45"/>
      <c r="I20" s="147"/>
      <c r="J20" s="44"/>
    </row>
    <row r="21" spans="1:10" ht="15" customHeight="1">
      <c r="A21" s="446" t="s">
        <v>316</v>
      </c>
      <c r="B21" s="228"/>
      <c r="D21" s="44"/>
      <c r="E21" s="510">
        <f t="shared" si="0"/>
      </c>
      <c r="F21" s="189"/>
      <c r="G21" s="147"/>
      <c r="H21" s="45"/>
      <c r="I21" s="147"/>
      <c r="J21" s="44"/>
    </row>
    <row r="22" spans="1:10" ht="15" customHeight="1">
      <c r="A22" s="446" t="s">
        <v>221</v>
      </c>
      <c r="B22" s="228"/>
      <c r="D22" s="44"/>
      <c r="E22" s="510">
        <f t="shared" si="0"/>
      </c>
      <c r="F22" s="189"/>
      <c r="G22" s="147"/>
      <c r="H22" s="45"/>
      <c r="I22" s="147"/>
      <c r="J22" s="44"/>
    </row>
    <row r="23" spans="1:10" ht="15" customHeight="1">
      <c r="A23" s="143" t="s">
        <v>171</v>
      </c>
      <c r="B23" s="146"/>
      <c r="D23" s="44"/>
      <c r="E23" s="510">
        <f t="shared" si="0"/>
      </c>
      <c r="F23" s="189"/>
      <c r="G23" s="147"/>
      <c r="H23" s="45"/>
      <c r="I23" s="147"/>
      <c r="J23" s="44"/>
    </row>
    <row r="24" spans="1:10" ht="15" customHeight="1">
      <c r="A24" s="143" t="s">
        <v>171</v>
      </c>
      <c r="B24" s="146"/>
      <c r="D24" s="44"/>
      <c r="E24" s="510">
        <f t="shared" si="0"/>
      </c>
      <c r="F24" s="189"/>
      <c r="G24" s="147"/>
      <c r="H24" s="45"/>
      <c r="I24" s="147"/>
      <c r="J24" s="44"/>
    </row>
    <row r="25" spans="1:10" ht="15" customHeight="1">
      <c r="A25" s="143" t="s">
        <v>171</v>
      </c>
      <c r="B25" s="146"/>
      <c r="D25" s="44"/>
      <c r="E25" s="510">
        <f t="shared" si="0"/>
      </c>
      <c r="F25" s="189"/>
      <c r="G25" s="147"/>
      <c r="H25" s="45"/>
      <c r="I25" s="147"/>
      <c r="J25" s="44"/>
    </row>
    <row r="26" spans="1:10" ht="15" customHeight="1">
      <c r="A26" s="143" t="s">
        <v>171</v>
      </c>
      <c r="B26" s="146"/>
      <c r="D26" s="44"/>
      <c r="E26" s="510">
        <f t="shared" si="0"/>
      </c>
      <c r="F26" s="189"/>
      <c r="G26" s="147"/>
      <c r="H26" s="45"/>
      <c r="I26" s="147"/>
      <c r="J26" s="44"/>
    </row>
    <row r="27" spans="4:10" ht="15" customHeight="1">
      <c r="D27" s="44"/>
      <c r="E27" s="227"/>
      <c r="F27" s="228"/>
      <c r="G27" s="88"/>
      <c r="H27" s="45"/>
      <c r="I27" s="45"/>
      <c r="J27" s="44"/>
    </row>
    <row r="28" spans="1:10" ht="15" customHeight="1" thickBot="1">
      <c r="A28" s="5" t="s">
        <v>442</v>
      </c>
      <c r="B28" s="5"/>
      <c r="C28" s="5"/>
      <c r="D28" s="44"/>
      <c r="E28" s="227"/>
      <c r="F28" s="189"/>
      <c r="G28" s="486">
        <f>SUM(G9:G26)</f>
        <v>0</v>
      </c>
      <c r="H28" s="45"/>
      <c r="I28" s="486">
        <f>SUM(I9:I26)</f>
        <v>0</v>
      </c>
      <c r="J28" s="44"/>
    </row>
    <row r="29" ht="12.75" thickTop="1">
      <c r="G29" s="1"/>
    </row>
    <row r="30" ht="12">
      <c r="H30" s="9"/>
    </row>
    <row r="31" spans="1:12" ht="18.75" customHeight="1">
      <c r="A31" s="47">
        <v>1</v>
      </c>
      <c r="B31" s="571" t="s">
        <v>168</v>
      </c>
      <c r="C31" s="571"/>
      <c r="D31" s="571"/>
      <c r="E31" s="571"/>
      <c r="F31" s="571"/>
      <c r="G31" s="571"/>
      <c r="H31" s="571"/>
      <c r="I31" s="50"/>
      <c r="J31" s="50"/>
      <c r="K31" s="55"/>
      <c r="L31" s="48"/>
    </row>
    <row r="32" spans="1:12" ht="33.75" customHeight="1">
      <c r="A32" s="47"/>
      <c r="B32" s="55"/>
      <c r="C32" s="55"/>
      <c r="D32" s="55"/>
      <c r="E32" s="55"/>
      <c r="F32" s="55"/>
      <c r="G32" s="55"/>
      <c r="H32" s="55"/>
      <c r="I32" s="55"/>
      <c r="J32" s="55"/>
      <c r="K32" s="55"/>
      <c r="L32" s="55"/>
    </row>
    <row r="33" spans="2:8" ht="12">
      <c r="B33" s="40" t="s">
        <v>169</v>
      </c>
      <c r="H33" s="9"/>
    </row>
    <row r="34" ht="12">
      <c r="H34" s="9"/>
    </row>
    <row r="35" ht="12">
      <c r="H35" s="9"/>
    </row>
    <row r="36" ht="12">
      <c r="H36" s="9"/>
    </row>
    <row r="37" ht="12">
      <c r="H37" s="9"/>
    </row>
    <row r="38" ht="12">
      <c r="H38" s="9"/>
    </row>
    <row r="39" ht="12">
      <c r="H39" s="9"/>
    </row>
    <row r="40" ht="12">
      <c r="H40" s="9"/>
    </row>
    <row r="41" ht="12">
      <c r="H41" s="9"/>
    </row>
    <row r="42" ht="12">
      <c r="H42" s="9"/>
    </row>
    <row r="43" ht="12">
      <c r="H43" s="9"/>
    </row>
    <row r="44" ht="12">
      <c r="H44" s="9"/>
    </row>
    <row r="45" ht="12">
      <c r="H45" s="9"/>
    </row>
    <row r="46" ht="12">
      <c r="H46" s="9"/>
    </row>
    <row r="47" ht="12">
      <c r="H47" s="9"/>
    </row>
    <row r="48" ht="12">
      <c r="H48" s="9"/>
    </row>
    <row r="49" ht="12">
      <c r="H49" s="9"/>
    </row>
    <row r="50" ht="12">
      <c r="H50" s="9"/>
    </row>
    <row r="51" ht="12">
      <c r="H51" s="9"/>
    </row>
    <row r="52" ht="12">
      <c r="H52" s="9"/>
    </row>
    <row r="53" ht="12">
      <c r="H53" s="9"/>
    </row>
    <row r="54" ht="12">
      <c r="H54" s="9"/>
    </row>
    <row r="55" ht="12">
      <c r="H55" s="9"/>
    </row>
    <row r="56" ht="12">
      <c r="H56" s="9"/>
    </row>
    <row r="57" ht="12">
      <c r="H57" s="9"/>
    </row>
    <row r="58" ht="12">
      <c r="H58" s="9"/>
    </row>
    <row r="59" ht="12">
      <c r="H59" s="9"/>
    </row>
    <row r="60" ht="12">
      <c r="H60" s="9"/>
    </row>
    <row r="61" ht="12">
      <c r="H61" s="9"/>
    </row>
    <row r="62" ht="12">
      <c r="H62" s="9"/>
    </row>
    <row r="63" ht="12">
      <c r="H63" s="9"/>
    </row>
    <row r="64" ht="12">
      <c r="H64" s="9"/>
    </row>
    <row r="65" ht="12">
      <c r="H65" s="9"/>
    </row>
    <row r="66" ht="12">
      <c r="H66" s="9"/>
    </row>
    <row r="67" ht="12">
      <c r="H67" s="9"/>
    </row>
    <row r="68" ht="12">
      <c r="H68" s="9"/>
    </row>
    <row r="69" ht="12">
      <c r="H69" s="9"/>
    </row>
    <row r="70" ht="12">
      <c r="H70" s="9"/>
    </row>
    <row r="71" ht="12">
      <c r="H71" s="9"/>
    </row>
    <row r="72" ht="12">
      <c r="H72" s="9"/>
    </row>
    <row r="73" ht="12">
      <c r="H73" s="9"/>
    </row>
    <row r="74" ht="12">
      <c r="H74" s="9"/>
    </row>
    <row r="75" ht="12">
      <c r="H75" s="9"/>
    </row>
    <row r="76" ht="12">
      <c r="H76" s="9"/>
    </row>
    <row r="77" ht="12">
      <c r="H77" s="9"/>
    </row>
    <row r="78" ht="12">
      <c r="H78" s="9"/>
    </row>
    <row r="79" ht="12">
      <c r="H79" s="9"/>
    </row>
    <row r="80" ht="12">
      <c r="H80" s="9"/>
    </row>
    <row r="81" ht="12">
      <c r="H81" s="9"/>
    </row>
    <row r="82" ht="12">
      <c r="H82" s="9"/>
    </row>
    <row r="83" ht="12">
      <c r="H83" s="9"/>
    </row>
    <row r="84" ht="12">
      <c r="H84" s="9"/>
    </row>
    <row r="85" ht="12">
      <c r="H85" s="9"/>
    </row>
    <row r="86" ht="12">
      <c r="H86" s="9"/>
    </row>
    <row r="87" ht="12">
      <c r="H87" s="9"/>
    </row>
    <row r="88" ht="12">
      <c r="H88" s="9"/>
    </row>
    <row r="89" ht="12">
      <c r="H89" s="9"/>
    </row>
    <row r="90" ht="12">
      <c r="H90" s="9"/>
    </row>
    <row r="91" ht="12">
      <c r="H91" s="9"/>
    </row>
    <row r="92" ht="12">
      <c r="H92" s="9"/>
    </row>
    <row r="93" ht="12">
      <c r="H93" s="9"/>
    </row>
    <row r="94" ht="12">
      <c r="H94" s="9"/>
    </row>
    <row r="95" ht="12">
      <c r="H95" s="9"/>
    </row>
    <row r="96" ht="12">
      <c r="H96" s="9"/>
    </row>
    <row r="97" ht="12">
      <c r="H97" s="9"/>
    </row>
    <row r="98" ht="12">
      <c r="H98" s="9"/>
    </row>
    <row r="99" ht="12">
      <c r="H99" s="9"/>
    </row>
    <row r="100" ht="12">
      <c r="H100" s="9"/>
    </row>
    <row r="101" ht="12">
      <c r="H101" s="9"/>
    </row>
    <row r="102" ht="12">
      <c r="H102" s="9"/>
    </row>
    <row r="103" ht="12">
      <c r="H103" s="9"/>
    </row>
    <row r="104" ht="12">
      <c r="H104" s="9"/>
    </row>
    <row r="105" ht="12">
      <c r="H105" s="9"/>
    </row>
    <row r="106" ht="12">
      <c r="H106" s="9"/>
    </row>
    <row r="107" ht="12">
      <c r="H107" s="9"/>
    </row>
    <row r="108" ht="12">
      <c r="H108" s="9"/>
    </row>
    <row r="109" ht="12">
      <c r="H109" s="9"/>
    </row>
    <row r="110" ht="12">
      <c r="H110" s="9"/>
    </row>
    <row r="111" ht="12">
      <c r="H111" s="9"/>
    </row>
    <row r="112" ht="12">
      <c r="H112" s="9"/>
    </row>
    <row r="113" ht="12">
      <c r="H113" s="9"/>
    </row>
    <row r="114" ht="12">
      <c r="H114" s="9"/>
    </row>
    <row r="115" ht="12">
      <c r="H115" s="9"/>
    </row>
    <row r="116" ht="12">
      <c r="H116" s="9"/>
    </row>
    <row r="117" ht="12">
      <c r="H117" s="9"/>
    </row>
    <row r="118" ht="12">
      <c r="H118" s="9"/>
    </row>
    <row r="119" ht="12">
      <c r="H119" s="9"/>
    </row>
    <row r="120" ht="12">
      <c r="H120" s="9"/>
    </row>
    <row r="121" ht="12">
      <c r="H121" s="9"/>
    </row>
    <row r="122" ht="12">
      <c r="H122" s="9"/>
    </row>
    <row r="123" ht="12">
      <c r="H123" s="9"/>
    </row>
    <row r="124" ht="12">
      <c r="H124" s="9"/>
    </row>
    <row r="125" ht="12">
      <c r="H125" s="9"/>
    </row>
    <row r="126" ht="12">
      <c r="H126" s="9"/>
    </row>
    <row r="127" ht="12">
      <c r="H127" s="9"/>
    </row>
    <row r="128" ht="12">
      <c r="H128" s="9"/>
    </row>
    <row r="129" ht="12">
      <c r="H129" s="9"/>
    </row>
    <row r="130" ht="12">
      <c r="H130" s="9"/>
    </row>
    <row r="131" ht="12">
      <c r="H131" s="9"/>
    </row>
    <row r="132" ht="12">
      <c r="H132" s="9"/>
    </row>
    <row r="133" ht="12">
      <c r="H133" s="9"/>
    </row>
    <row r="134" ht="12">
      <c r="H134" s="9"/>
    </row>
    <row r="135" ht="12">
      <c r="H135" s="9"/>
    </row>
    <row r="136" ht="12">
      <c r="H136" s="9"/>
    </row>
    <row r="137" ht="12">
      <c r="H137" s="9"/>
    </row>
    <row r="138" ht="12">
      <c r="H138" s="9"/>
    </row>
    <row r="139" ht="12">
      <c r="H139" s="9"/>
    </row>
    <row r="140" ht="12">
      <c r="H140" s="9"/>
    </row>
    <row r="141" ht="12">
      <c r="H141" s="9"/>
    </row>
    <row r="142" ht="12">
      <c r="H142" s="9"/>
    </row>
    <row r="143" ht="12">
      <c r="H143" s="9"/>
    </row>
    <row r="144" ht="12">
      <c r="H144" s="9"/>
    </row>
    <row r="145" ht="12">
      <c r="H145" s="9"/>
    </row>
    <row r="146" ht="12">
      <c r="H146" s="9"/>
    </row>
    <row r="147" ht="12">
      <c r="H147" s="9"/>
    </row>
    <row r="148" ht="12">
      <c r="H148" s="9"/>
    </row>
    <row r="149" ht="12">
      <c r="H149" s="9"/>
    </row>
    <row r="150" ht="12">
      <c r="H150" s="9"/>
    </row>
    <row r="151" ht="12">
      <c r="H151" s="9"/>
    </row>
    <row r="152" ht="12">
      <c r="H152" s="9"/>
    </row>
    <row r="153" ht="12">
      <c r="H153" s="9"/>
    </row>
    <row r="154" ht="12">
      <c r="H154" s="9"/>
    </row>
    <row r="155" ht="12">
      <c r="H155" s="9"/>
    </row>
    <row r="156" ht="12">
      <c r="H156" s="9"/>
    </row>
    <row r="157" ht="12">
      <c r="H157" s="9"/>
    </row>
    <row r="158" ht="12">
      <c r="H158" s="9"/>
    </row>
    <row r="159" ht="12">
      <c r="H159" s="9"/>
    </row>
    <row r="160" ht="12">
      <c r="H160" s="9"/>
    </row>
    <row r="161" ht="12">
      <c r="H161" s="9"/>
    </row>
    <row r="162" ht="12">
      <c r="H162" s="9"/>
    </row>
    <row r="163" ht="12">
      <c r="H163" s="9"/>
    </row>
    <row r="164" ht="12">
      <c r="H164" s="9"/>
    </row>
    <row r="165" ht="12">
      <c r="H165" s="9"/>
    </row>
    <row r="166" ht="12">
      <c r="H166" s="9"/>
    </row>
    <row r="167" ht="12">
      <c r="H167" s="9"/>
    </row>
    <row r="168" ht="12">
      <c r="H168" s="9"/>
    </row>
    <row r="169" ht="12">
      <c r="H169" s="9"/>
    </row>
    <row r="170" ht="12">
      <c r="H170" s="9"/>
    </row>
    <row r="171" ht="12">
      <c r="H171" s="9"/>
    </row>
    <row r="172" ht="12">
      <c r="H172" s="9"/>
    </row>
    <row r="173" ht="12">
      <c r="H173" s="9"/>
    </row>
    <row r="174" ht="12">
      <c r="H174" s="9"/>
    </row>
    <row r="175" ht="12">
      <c r="H175" s="9"/>
    </row>
    <row r="176" ht="12">
      <c r="H176" s="9"/>
    </row>
    <row r="177" ht="12">
      <c r="H177" s="9"/>
    </row>
    <row r="178" ht="12">
      <c r="H178" s="9"/>
    </row>
    <row r="179" ht="12">
      <c r="H179" s="9"/>
    </row>
    <row r="180" ht="12">
      <c r="H180" s="9"/>
    </row>
    <row r="181" ht="12">
      <c r="H181" s="9"/>
    </row>
    <row r="182" ht="12">
      <c r="H182" s="9"/>
    </row>
    <row r="183" ht="12">
      <c r="H183" s="9"/>
    </row>
    <row r="184" ht="12">
      <c r="H184" s="9"/>
    </row>
    <row r="185" ht="12">
      <c r="H185" s="9"/>
    </row>
    <row r="186" ht="12">
      <c r="H186" s="9"/>
    </row>
    <row r="187" ht="12">
      <c r="H187" s="9"/>
    </row>
    <row r="188" ht="12">
      <c r="H188" s="9"/>
    </row>
    <row r="189" ht="12">
      <c r="H189" s="9"/>
    </row>
    <row r="190" ht="12">
      <c r="H190" s="9"/>
    </row>
    <row r="191" ht="12">
      <c r="H191" s="9"/>
    </row>
    <row r="192" ht="12">
      <c r="H192" s="9"/>
    </row>
    <row r="193" ht="12">
      <c r="H193" s="9"/>
    </row>
    <row r="194" ht="12">
      <c r="H194" s="9"/>
    </row>
    <row r="195" ht="12">
      <c r="H195" s="9"/>
    </row>
    <row r="196" ht="12">
      <c r="H196" s="9"/>
    </row>
    <row r="197" ht="12">
      <c r="H197" s="9"/>
    </row>
    <row r="198" ht="12">
      <c r="H198" s="9"/>
    </row>
    <row r="199" ht="12">
      <c r="H199" s="9"/>
    </row>
    <row r="200" ht="12">
      <c r="H200" s="9"/>
    </row>
    <row r="201" ht="12">
      <c r="H201" s="9"/>
    </row>
    <row r="202" ht="12">
      <c r="H202" s="9"/>
    </row>
    <row r="203" ht="12">
      <c r="H203" s="9"/>
    </row>
    <row r="204" ht="12">
      <c r="H204" s="9"/>
    </row>
    <row r="205" ht="12">
      <c r="H205" s="9"/>
    </row>
    <row r="206" ht="12">
      <c r="H206" s="9"/>
    </row>
    <row r="207" ht="12">
      <c r="H207" s="9"/>
    </row>
    <row r="208" ht="12">
      <c r="H208" s="9"/>
    </row>
    <row r="209" ht="12">
      <c r="H209" s="9"/>
    </row>
    <row r="210" ht="12">
      <c r="H210" s="9"/>
    </row>
    <row r="211" ht="12">
      <c r="H211" s="9"/>
    </row>
    <row r="212" ht="12">
      <c r="H212" s="9"/>
    </row>
    <row r="213" ht="12">
      <c r="H213" s="9"/>
    </row>
    <row r="214" ht="12">
      <c r="H214" s="9"/>
    </row>
    <row r="215" ht="12">
      <c r="H215" s="9"/>
    </row>
    <row r="216" ht="12">
      <c r="H216" s="9"/>
    </row>
    <row r="217" ht="12">
      <c r="H217" s="9"/>
    </row>
    <row r="218" ht="12">
      <c r="H218" s="9"/>
    </row>
    <row r="219" ht="12">
      <c r="H219" s="9"/>
    </row>
    <row r="220" ht="12">
      <c r="H220" s="9"/>
    </row>
    <row r="221" ht="12">
      <c r="H221" s="9"/>
    </row>
    <row r="222" ht="12">
      <c r="H222" s="9"/>
    </row>
    <row r="223" ht="12">
      <c r="H223" s="9"/>
    </row>
    <row r="224" ht="12">
      <c r="H224" s="9"/>
    </row>
    <row r="225" ht="12">
      <c r="H225" s="9"/>
    </row>
    <row r="226" ht="12">
      <c r="H226" s="9"/>
    </row>
    <row r="227" ht="12">
      <c r="H227" s="9"/>
    </row>
    <row r="228" ht="12">
      <c r="H228" s="9"/>
    </row>
    <row r="229" ht="12">
      <c r="H229" s="9"/>
    </row>
    <row r="230" ht="12">
      <c r="H230" s="9"/>
    </row>
    <row r="231" ht="12">
      <c r="H231" s="9"/>
    </row>
    <row r="232" ht="12">
      <c r="H232" s="9"/>
    </row>
    <row r="233" ht="12">
      <c r="H233" s="9"/>
    </row>
    <row r="234" ht="12">
      <c r="H234" s="9"/>
    </row>
    <row r="235" ht="12">
      <c r="H235" s="9"/>
    </row>
    <row r="236" ht="12">
      <c r="H236" s="9"/>
    </row>
    <row r="237" ht="12">
      <c r="H237" s="9"/>
    </row>
    <row r="238" ht="12">
      <c r="H238" s="9"/>
    </row>
    <row r="239" ht="12">
      <c r="H239" s="9"/>
    </row>
    <row r="240" ht="12">
      <c r="H240" s="9"/>
    </row>
    <row r="241" ht="12">
      <c r="H241" s="9"/>
    </row>
    <row r="242" ht="12">
      <c r="H242" s="9"/>
    </row>
    <row r="243" ht="12">
      <c r="H243" s="9"/>
    </row>
    <row r="244" ht="12">
      <c r="H244" s="9"/>
    </row>
    <row r="245" ht="12">
      <c r="H245" s="9"/>
    </row>
    <row r="246" ht="12">
      <c r="H246" s="9"/>
    </row>
    <row r="247" ht="12">
      <c r="H247" s="9"/>
    </row>
    <row r="248" ht="12">
      <c r="H248" s="9"/>
    </row>
    <row r="249" ht="12">
      <c r="H249" s="9"/>
    </row>
    <row r="250" ht="12">
      <c r="H250" s="9"/>
    </row>
    <row r="251" ht="12">
      <c r="H251" s="9"/>
    </row>
    <row r="252" ht="12">
      <c r="H252" s="9"/>
    </row>
    <row r="253" ht="12">
      <c r="H253" s="9"/>
    </row>
    <row r="254" ht="12">
      <c r="H254" s="9"/>
    </row>
    <row r="255" ht="12">
      <c r="H255" s="9"/>
    </row>
    <row r="256" ht="12">
      <c r="H256" s="9"/>
    </row>
    <row r="257" ht="12">
      <c r="H257" s="9"/>
    </row>
    <row r="258" ht="12">
      <c r="H258" s="9"/>
    </row>
    <row r="259" ht="12">
      <c r="H259" s="9"/>
    </row>
    <row r="260" ht="12">
      <c r="H260" s="9"/>
    </row>
    <row r="261" ht="12">
      <c r="H261" s="9"/>
    </row>
    <row r="262" ht="12">
      <c r="H262" s="9"/>
    </row>
    <row r="263" ht="12">
      <c r="H263" s="9"/>
    </row>
    <row r="264" ht="12">
      <c r="H264" s="9"/>
    </row>
    <row r="265" ht="12">
      <c r="H265" s="9"/>
    </row>
    <row r="266" ht="12">
      <c r="H266" s="9"/>
    </row>
    <row r="267" ht="12">
      <c r="H267" s="9"/>
    </row>
    <row r="268" ht="12">
      <c r="H268" s="9"/>
    </row>
    <row r="269" ht="12">
      <c r="H269" s="9"/>
    </row>
    <row r="270" ht="12">
      <c r="H270" s="9"/>
    </row>
    <row r="271" ht="12">
      <c r="H271" s="9"/>
    </row>
    <row r="272" ht="12">
      <c r="H272" s="9"/>
    </row>
    <row r="273" ht="12">
      <c r="H273" s="9"/>
    </row>
    <row r="274" ht="12">
      <c r="H274" s="9"/>
    </row>
    <row r="275" ht="12">
      <c r="H275" s="9"/>
    </row>
    <row r="276" ht="12">
      <c r="H276" s="9"/>
    </row>
    <row r="277" ht="12">
      <c r="H277" s="9"/>
    </row>
    <row r="278" ht="12">
      <c r="H278" s="9"/>
    </row>
    <row r="279" ht="12">
      <c r="H279" s="9"/>
    </row>
    <row r="280" ht="12">
      <c r="H280" s="9"/>
    </row>
    <row r="281" ht="12">
      <c r="H281" s="9"/>
    </row>
    <row r="282" ht="12">
      <c r="H282" s="9"/>
    </row>
    <row r="283" ht="12">
      <c r="H283" s="9"/>
    </row>
    <row r="284" ht="12">
      <c r="H284" s="9"/>
    </row>
    <row r="285" ht="12">
      <c r="H285" s="9"/>
    </row>
    <row r="286" ht="12">
      <c r="H286" s="9"/>
    </row>
    <row r="287" ht="12">
      <c r="H287" s="9"/>
    </row>
    <row r="288" ht="12">
      <c r="H288" s="9"/>
    </row>
    <row r="289" ht="12">
      <c r="H289" s="9"/>
    </row>
    <row r="290" ht="12">
      <c r="H290" s="9"/>
    </row>
    <row r="291" ht="12">
      <c r="H291" s="9"/>
    </row>
    <row r="292" ht="12">
      <c r="H292" s="9"/>
    </row>
  </sheetData>
  <sheetProtection/>
  <mergeCells count="3">
    <mergeCell ref="B31:H31"/>
    <mergeCell ref="D4:G4"/>
    <mergeCell ref="A4:C4"/>
  </mergeCells>
  <printOptions horizontalCentered="1"/>
  <pageMargins left="1" right="0.5" top="1" bottom="1" header="0.5" footer="0.5"/>
  <pageSetup fitToHeight="3" orientation="portrait" scale="76" r:id="rId1"/>
  <headerFooter alignWithMargins="0">
    <oddHeader>&amp;C&amp;"Arial,Bold"&amp;12EXHIBIT A - 1
Bond Issuance Cost Worksheet</oddHeader>
    <oddFooter>&amp;L&amp;8&amp;A&amp;RVersion 2014
</oddFooter>
  </headerFooter>
</worksheet>
</file>

<file path=xl/worksheets/sheet6.xml><?xml version="1.0" encoding="utf-8"?>
<worksheet xmlns="http://schemas.openxmlformats.org/spreadsheetml/2006/main" xmlns:r="http://schemas.openxmlformats.org/officeDocument/2006/relationships">
  <dimension ref="A1:C39"/>
  <sheetViews>
    <sheetView showZeros="0" defaultGridColor="0" view="pageLayout" colorId="23" workbookViewId="0" topLeftCell="A22">
      <selection activeCell="A1" sqref="A1:C1"/>
    </sheetView>
  </sheetViews>
  <sheetFormatPr defaultColWidth="9.140625" defaultRowHeight="12.75"/>
  <cols>
    <col min="1" max="1" width="7.57421875" style="0" customWidth="1"/>
    <col min="2" max="2" width="69.140625" style="0" customWidth="1"/>
    <col min="3" max="3" width="19.7109375" style="0" customWidth="1"/>
  </cols>
  <sheetData>
    <row r="1" spans="1:3" ht="15">
      <c r="A1" s="574">
        <f>'Input Page'!C8</f>
        <v>0</v>
      </c>
      <c r="B1" s="574"/>
      <c r="C1" s="574"/>
    </row>
    <row r="2" spans="1:3" ht="12">
      <c r="A2" s="575" t="s">
        <v>360</v>
      </c>
      <c r="B2" s="575"/>
      <c r="C2" s="575"/>
    </row>
    <row r="3" spans="1:3" ht="12">
      <c r="A3" s="575" t="s">
        <v>358</v>
      </c>
      <c r="B3" s="575"/>
      <c r="C3" s="575"/>
    </row>
    <row r="4" spans="1:3" ht="12">
      <c r="A4" s="310"/>
      <c r="B4" s="310"/>
      <c r="C4" s="310"/>
    </row>
    <row r="5" spans="1:3" ht="12.75">
      <c r="A5" s="576" t="s">
        <v>359</v>
      </c>
      <c r="B5" s="576"/>
      <c r="C5" s="576"/>
    </row>
    <row r="7" spans="1:3" ht="12.75">
      <c r="A7" s="429"/>
      <c r="B7" s="430" t="s">
        <v>307</v>
      </c>
      <c r="C7" s="430" t="s">
        <v>282</v>
      </c>
    </row>
    <row r="8" spans="1:3" ht="37.5" customHeight="1">
      <c r="A8" s="315">
        <v>1</v>
      </c>
      <c r="B8" s="371"/>
      <c r="C8" s="371"/>
    </row>
    <row r="9" spans="1:3" ht="37.5" customHeight="1">
      <c r="A9" s="315">
        <f>A8+1</f>
        <v>2</v>
      </c>
      <c r="B9" s="371"/>
      <c r="C9" s="371"/>
    </row>
    <row r="10" spans="1:3" ht="37.5" customHeight="1">
      <c r="A10" s="315">
        <f aca="true" t="shared" si="0" ref="A10:A37">A9+1</f>
        <v>3</v>
      </c>
      <c r="B10" s="371"/>
      <c r="C10" s="371"/>
    </row>
    <row r="11" spans="1:3" ht="37.5" customHeight="1">
      <c r="A11" s="315">
        <f t="shared" si="0"/>
        <v>4</v>
      </c>
      <c r="B11" s="371"/>
      <c r="C11" s="371"/>
    </row>
    <row r="12" spans="1:3" ht="37.5" customHeight="1">
      <c r="A12" s="315">
        <f t="shared" si="0"/>
        <v>5</v>
      </c>
      <c r="B12" s="371"/>
      <c r="C12" s="371"/>
    </row>
    <row r="13" spans="1:3" ht="37.5" customHeight="1">
      <c r="A13" s="315">
        <f t="shared" si="0"/>
        <v>6</v>
      </c>
      <c r="B13" s="371"/>
      <c r="C13" s="371"/>
    </row>
    <row r="14" spans="1:3" ht="37.5" customHeight="1">
      <c r="A14" s="315">
        <f t="shared" si="0"/>
        <v>7</v>
      </c>
      <c r="B14" s="371"/>
      <c r="C14" s="371"/>
    </row>
    <row r="15" spans="1:3" ht="37.5" customHeight="1">
      <c r="A15" s="315">
        <f t="shared" si="0"/>
        <v>8</v>
      </c>
      <c r="B15" s="371"/>
      <c r="C15" s="371"/>
    </row>
    <row r="16" spans="1:3" ht="37.5" customHeight="1">
      <c r="A16" s="315">
        <f t="shared" si="0"/>
        <v>9</v>
      </c>
      <c r="B16" s="371"/>
      <c r="C16" s="371"/>
    </row>
    <row r="17" spans="1:3" ht="37.5" customHeight="1">
      <c r="A17" s="315">
        <f t="shared" si="0"/>
        <v>10</v>
      </c>
      <c r="B17" s="371"/>
      <c r="C17" s="371"/>
    </row>
    <row r="18" spans="1:3" ht="37.5" customHeight="1">
      <c r="A18" s="315">
        <f t="shared" si="0"/>
        <v>11</v>
      </c>
      <c r="B18" s="371"/>
      <c r="C18" s="371"/>
    </row>
    <row r="19" spans="1:3" ht="37.5" customHeight="1">
      <c r="A19" s="315">
        <f t="shared" si="0"/>
        <v>12</v>
      </c>
      <c r="B19" s="371"/>
      <c r="C19" s="371"/>
    </row>
    <row r="20" spans="1:3" ht="37.5" customHeight="1">
      <c r="A20" s="315">
        <f t="shared" si="0"/>
        <v>13</v>
      </c>
      <c r="B20" s="371"/>
      <c r="C20" s="371"/>
    </row>
    <row r="21" spans="1:3" ht="37.5" customHeight="1">
      <c r="A21" s="315">
        <f t="shared" si="0"/>
        <v>14</v>
      </c>
      <c r="B21" s="371"/>
      <c r="C21" s="371"/>
    </row>
    <row r="22" spans="1:3" ht="37.5" customHeight="1">
      <c r="A22" s="315">
        <f t="shared" si="0"/>
        <v>15</v>
      </c>
      <c r="B22" s="371"/>
      <c r="C22" s="371"/>
    </row>
    <row r="23" spans="1:3" ht="37.5" customHeight="1">
      <c r="A23" s="315">
        <f t="shared" si="0"/>
        <v>16</v>
      </c>
      <c r="B23" s="371"/>
      <c r="C23" s="371"/>
    </row>
    <row r="24" spans="1:3" ht="37.5" customHeight="1">
      <c r="A24" s="315">
        <f t="shared" si="0"/>
        <v>17</v>
      </c>
      <c r="B24" s="371"/>
      <c r="C24" s="371"/>
    </row>
    <row r="25" spans="1:3" ht="37.5" customHeight="1">
      <c r="A25" s="315">
        <f t="shared" si="0"/>
        <v>18</v>
      </c>
      <c r="B25" s="371"/>
      <c r="C25" s="371"/>
    </row>
    <row r="26" spans="1:3" ht="37.5" customHeight="1">
      <c r="A26" s="315">
        <f t="shared" si="0"/>
        <v>19</v>
      </c>
      <c r="B26" s="371"/>
      <c r="C26" s="371"/>
    </row>
    <row r="27" spans="1:3" ht="37.5" customHeight="1">
      <c r="A27" s="315">
        <f t="shared" si="0"/>
        <v>20</v>
      </c>
      <c r="B27" s="371"/>
      <c r="C27" s="371"/>
    </row>
    <row r="28" spans="1:3" ht="37.5" customHeight="1">
      <c r="A28" s="315">
        <f t="shared" si="0"/>
        <v>21</v>
      </c>
      <c r="B28" s="371"/>
      <c r="C28" s="371"/>
    </row>
    <row r="29" spans="1:3" ht="37.5" customHeight="1">
      <c r="A29" s="315">
        <f t="shared" si="0"/>
        <v>22</v>
      </c>
      <c r="B29" s="371"/>
      <c r="C29" s="371"/>
    </row>
    <row r="30" spans="1:3" ht="37.5" customHeight="1">
      <c r="A30" s="315">
        <f t="shared" si="0"/>
        <v>23</v>
      </c>
      <c r="B30" s="371"/>
      <c r="C30" s="371"/>
    </row>
    <row r="31" spans="1:3" ht="37.5" customHeight="1">
      <c r="A31" s="315">
        <f t="shared" si="0"/>
        <v>24</v>
      </c>
      <c r="B31" s="371"/>
      <c r="C31" s="371"/>
    </row>
    <row r="32" spans="1:3" ht="37.5" customHeight="1">
      <c r="A32" s="315">
        <f t="shared" si="0"/>
        <v>25</v>
      </c>
      <c r="B32" s="371"/>
      <c r="C32" s="371"/>
    </row>
    <row r="33" spans="1:3" ht="37.5" customHeight="1">
      <c r="A33" s="315">
        <f t="shared" si="0"/>
        <v>26</v>
      </c>
      <c r="B33" s="371"/>
      <c r="C33" s="371"/>
    </row>
    <row r="34" spans="1:3" ht="37.5" customHeight="1">
      <c r="A34" s="315">
        <f t="shared" si="0"/>
        <v>27</v>
      </c>
      <c r="B34" s="371"/>
      <c r="C34" s="371"/>
    </row>
    <row r="35" spans="1:3" ht="37.5" customHeight="1">
      <c r="A35" s="315">
        <f t="shared" si="0"/>
        <v>28</v>
      </c>
      <c r="B35" s="371"/>
      <c r="C35" s="371"/>
    </row>
    <row r="36" spans="1:3" ht="37.5" customHeight="1">
      <c r="A36" s="315">
        <f t="shared" si="0"/>
        <v>29</v>
      </c>
      <c r="B36" s="371"/>
      <c r="C36" s="371"/>
    </row>
    <row r="37" spans="1:3" ht="37.5" customHeight="1">
      <c r="A37" s="315">
        <f t="shared" si="0"/>
        <v>30</v>
      </c>
      <c r="B37" s="371"/>
      <c r="C37" s="371"/>
    </row>
    <row r="39" spans="2:3" ht="19.5" customHeight="1">
      <c r="B39" s="84" t="s">
        <v>72</v>
      </c>
      <c r="C39" s="316">
        <f>SUM(C8:C37)</f>
        <v>0</v>
      </c>
    </row>
  </sheetData>
  <sheetProtection/>
  <mergeCells count="4">
    <mergeCell ref="A1:C1"/>
    <mergeCell ref="A2:C2"/>
    <mergeCell ref="A3:C3"/>
    <mergeCell ref="A5:C5"/>
  </mergeCells>
  <printOptions/>
  <pageMargins left="1" right="0.5" top="1" bottom="1" header="0.5" footer="0.5"/>
  <pageSetup fitToHeight="2" horizontalDpi="600" verticalDpi="600" orientation="portrait" scale="93" r:id="rId1"/>
  <headerFooter alignWithMargins="0">
    <oddFooter>&amp;L&amp;A&amp;RVersion 2014
</oddFooter>
  </headerFooter>
  <rowBreaks count="1" manualBreakCount="1">
    <brk id="22" max="255" man="1"/>
  </rowBreaks>
</worksheet>
</file>

<file path=xl/worksheets/sheet7.xml><?xml version="1.0" encoding="utf-8"?>
<worksheet xmlns="http://schemas.openxmlformats.org/spreadsheetml/2006/main" xmlns:r="http://schemas.openxmlformats.org/officeDocument/2006/relationships">
  <sheetPr codeName="Sheet4" transitionEvaluation="1" transitionEntry="1"/>
  <dimension ref="A2:AN130"/>
  <sheetViews>
    <sheetView showGridLines="0" showZeros="0" tabSelected="1" defaultGridColor="0" view="pageLayout" zoomScaleSheetLayoutView="100" colorId="23" workbookViewId="0" topLeftCell="N1">
      <selection activeCell="A3" sqref="A3:E3"/>
    </sheetView>
  </sheetViews>
  <sheetFormatPr defaultColWidth="9.7109375" defaultRowHeight="12.75"/>
  <cols>
    <col min="1" max="1" width="7.57421875" style="1" customWidth="1"/>
    <col min="2" max="2" width="31.7109375" style="1" customWidth="1"/>
    <col min="3" max="3" width="2.8515625" style="1" customWidth="1"/>
    <col min="4" max="4" width="14.8515625" style="1" customWidth="1"/>
    <col min="5" max="5" width="2.8515625" style="1" customWidth="1"/>
    <col min="6" max="6" width="3.00390625" style="1" customWidth="1"/>
    <col min="7" max="31" width="14.7109375" style="1" customWidth="1"/>
    <col min="32" max="16384" width="9.7109375" style="1" customWidth="1"/>
  </cols>
  <sheetData>
    <row r="2" spans="1:5" ht="18" thickBot="1">
      <c r="A2" s="413"/>
      <c r="B2" s="413"/>
      <c r="C2" s="413"/>
      <c r="D2" s="413"/>
      <c r="E2" s="413"/>
    </row>
    <row r="3" spans="1:31" ht="18" thickTop="1">
      <c r="A3" s="577">
        <f>'Input Page'!C8</f>
        <v>0</v>
      </c>
      <c r="B3" s="577"/>
      <c r="C3" s="577"/>
      <c r="D3" s="577"/>
      <c r="E3" s="577"/>
      <c r="F3" s="61"/>
      <c r="G3" s="373"/>
      <c r="H3" s="374">
        <v>1</v>
      </c>
      <c r="I3" s="374">
        <f>H3+1</f>
        <v>2</v>
      </c>
      <c r="J3" s="374">
        <f aca="true" t="shared" si="0" ref="J3:AD3">I3+1</f>
        <v>3</v>
      </c>
      <c r="K3" s="374">
        <f t="shared" si="0"/>
        <v>4</v>
      </c>
      <c r="L3" s="374">
        <f t="shared" si="0"/>
        <v>5</v>
      </c>
      <c r="M3" s="374">
        <f t="shared" si="0"/>
        <v>6</v>
      </c>
      <c r="N3" s="374">
        <f t="shared" si="0"/>
        <v>7</v>
      </c>
      <c r="O3" s="374">
        <f t="shared" si="0"/>
        <v>8</v>
      </c>
      <c r="P3" s="374">
        <f t="shared" si="0"/>
        <v>9</v>
      </c>
      <c r="Q3" s="374">
        <f t="shared" si="0"/>
        <v>10</v>
      </c>
      <c r="R3" s="374">
        <f t="shared" si="0"/>
        <v>11</v>
      </c>
      <c r="S3" s="374">
        <f t="shared" si="0"/>
        <v>12</v>
      </c>
      <c r="T3" s="374">
        <f t="shared" si="0"/>
        <v>13</v>
      </c>
      <c r="U3" s="374">
        <f t="shared" si="0"/>
        <v>14</v>
      </c>
      <c r="V3" s="374">
        <f t="shared" si="0"/>
        <v>15</v>
      </c>
      <c r="W3" s="374">
        <f t="shared" si="0"/>
        <v>16</v>
      </c>
      <c r="X3" s="374">
        <f t="shared" si="0"/>
        <v>17</v>
      </c>
      <c r="Y3" s="374">
        <f t="shared" si="0"/>
        <v>18</v>
      </c>
      <c r="Z3" s="374">
        <f t="shared" si="0"/>
        <v>19</v>
      </c>
      <c r="AA3" s="374">
        <f t="shared" si="0"/>
        <v>20</v>
      </c>
      <c r="AB3" s="374">
        <f t="shared" si="0"/>
        <v>21</v>
      </c>
      <c r="AC3" s="374">
        <f t="shared" si="0"/>
        <v>22</v>
      </c>
      <c r="AD3" s="374">
        <f t="shared" si="0"/>
        <v>23</v>
      </c>
      <c r="AE3" s="375">
        <f>AD3+1</f>
        <v>24</v>
      </c>
    </row>
    <row r="4" spans="1:31" ht="39" customHeight="1">
      <c r="A4" s="414" t="s">
        <v>0</v>
      </c>
      <c r="B4" s="414"/>
      <c r="C4" s="414"/>
      <c r="D4" s="415" t="s">
        <v>281</v>
      </c>
      <c r="E4" s="415"/>
      <c r="F4" s="81"/>
      <c r="G4" s="376" t="s">
        <v>202</v>
      </c>
      <c r="H4" s="488" t="s">
        <v>162</v>
      </c>
      <c r="I4" s="488" t="s">
        <v>162</v>
      </c>
      <c r="J4" s="488" t="s">
        <v>162</v>
      </c>
      <c r="K4" s="488" t="s">
        <v>162</v>
      </c>
      <c r="L4" s="488" t="s">
        <v>162</v>
      </c>
      <c r="M4" s="488" t="s">
        <v>162</v>
      </c>
      <c r="N4" s="488" t="s">
        <v>162</v>
      </c>
      <c r="O4" s="488" t="s">
        <v>162</v>
      </c>
      <c r="P4" s="488" t="s">
        <v>162</v>
      </c>
      <c r="Q4" s="488" t="s">
        <v>162</v>
      </c>
      <c r="R4" s="488" t="s">
        <v>162</v>
      </c>
      <c r="S4" s="488" t="s">
        <v>162</v>
      </c>
      <c r="T4" s="488" t="s">
        <v>162</v>
      </c>
      <c r="U4" s="488" t="s">
        <v>162</v>
      </c>
      <c r="V4" s="488" t="s">
        <v>162</v>
      </c>
      <c r="W4" s="488" t="s">
        <v>162</v>
      </c>
      <c r="X4" s="488" t="s">
        <v>162</v>
      </c>
      <c r="Y4" s="488" t="s">
        <v>162</v>
      </c>
      <c r="Z4" s="488" t="s">
        <v>162</v>
      </c>
      <c r="AA4" s="488" t="s">
        <v>162</v>
      </c>
      <c r="AB4" s="488" t="s">
        <v>162</v>
      </c>
      <c r="AC4" s="488" t="s">
        <v>162</v>
      </c>
      <c r="AD4" s="488" t="s">
        <v>162</v>
      </c>
      <c r="AE4" s="488" t="s">
        <v>162</v>
      </c>
    </row>
    <row r="5" spans="1:31" ht="12">
      <c r="A5" s="9"/>
      <c r="B5" s="9"/>
      <c r="C5" s="9"/>
      <c r="D5" s="9"/>
      <c r="E5" s="9"/>
      <c r="G5" s="386"/>
      <c r="H5" s="387"/>
      <c r="I5" s="387"/>
      <c r="J5" s="387"/>
      <c r="K5" s="387"/>
      <c r="L5" s="387"/>
      <c r="M5" s="387"/>
      <c r="N5" s="387"/>
      <c r="O5" s="387"/>
      <c r="P5" s="387"/>
      <c r="Q5" s="387"/>
      <c r="R5" s="387"/>
      <c r="S5" s="387"/>
      <c r="T5" s="387"/>
      <c r="U5" s="387"/>
      <c r="V5" s="387"/>
      <c r="W5" s="387"/>
      <c r="X5" s="387"/>
      <c r="Y5" s="387"/>
      <c r="Z5" s="387"/>
      <c r="AA5" s="387"/>
      <c r="AB5" s="387"/>
      <c r="AC5" s="387"/>
      <c r="AD5" s="387"/>
      <c r="AE5" s="388"/>
    </row>
    <row r="6" spans="1:31" ht="17.25" customHeight="1">
      <c r="A6" s="414" t="s">
        <v>2</v>
      </c>
      <c r="B6" s="414"/>
      <c r="C6" s="414"/>
      <c r="D6" s="9"/>
      <c r="E6" s="9"/>
      <c r="G6" s="383"/>
      <c r="H6" s="384"/>
      <c r="I6" s="384"/>
      <c r="J6" s="384"/>
      <c r="K6" s="384"/>
      <c r="L6" s="384"/>
      <c r="M6" s="384"/>
      <c r="N6" s="384"/>
      <c r="O6" s="384"/>
      <c r="P6" s="384"/>
      <c r="Q6" s="384"/>
      <c r="R6" s="384"/>
      <c r="S6" s="384"/>
      <c r="T6" s="384"/>
      <c r="U6" s="384"/>
      <c r="V6" s="384"/>
      <c r="W6" s="384"/>
      <c r="X6" s="384"/>
      <c r="Y6" s="384"/>
      <c r="Z6" s="384"/>
      <c r="AA6" s="384"/>
      <c r="AB6" s="384"/>
      <c r="AC6" s="384"/>
      <c r="AD6" s="384"/>
      <c r="AE6" s="385"/>
    </row>
    <row r="7" spans="1:31" ht="17.25" customHeight="1">
      <c r="A7" s="416" t="s">
        <v>3</v>
      </c>
      <c r="B7" s="41"/>
      <c r="C7" s="41"/>
      <c r="D7" s="487">
        <f>'EX. A Project Cost'!I6</f>
        <v>0</v>
      </c>
      <c r="E7" s="45"/>
      <c r="F7" s="44"/>
      <c r="G7" s="377"/>
      <c r="H7" s="378"/>
      <c r="I7" s="378"/>
      <c r="J7" s="378"/>
      <c r="K7" s="378"/>
      <c r="L7" s="378"/>
      <c r="M7" s="378"/>
      <c r="N7" s="378"/>
      <c r="O7" s="378"/>
      <c r="P7" s="378"/>
      <c r="Q7" s="378"/>
      <c r="R7" s="378"/>
      <c r="S7" s="378"/>
      <c r="T7" s="378"/>
      <c r="U7" s="378"/>
      <c r="V7" s="378"/>
      <c r="W7" s="378"/>
      <c r="X7" s="378"/>
      <c r="Y7" s="378"/>
      <c r="Z7" s="378"/>
      <c r="AA7" s="378"/>
      <c r="AB7" s="378"/>
      <c r="AC7" s="378"/>
      <c r="AD7" s="378"/>
      <c r="AE7" s="379"/>
    </row>
    <row r="8" spans="1:31" ht="17.25" customHeight="1">
      <c r="A8" s="417" t="s">
        <v>201</v>
      </c>
      <c r="B8" s="41"/>
      <c r="C8" s="41"/>
      <c r="D8" s="487">
        <f>'EX. A Project Cost'!I7</f>
        <v>0</v>
      </c>
      <c r="E8" s="45"/>
      <c r="F8" s="44"/>
      <c r="G8" s="377"/>
      <c r="H8" s="378"/>
      <c r="I8" s="378"/>
      <c r="J8" s="378"/>
      <c r="K8" s="378"/>
      <c r="L8" s="378"/>
      <c r="M8" s="378"/>
      <c r="N8" s="378"/>
      <c r="O8" s="378"/>
      <c r="P8" s="378"/>
      <c r="Q8" s="378"/>
      <c r="R8" s="378"/>
      <c r="S8" s="378"/>
      <c r="T8" s="378"/>
      <c r="U8" s="378"/>
      <c r="V8" s="378"/>
      <c r="W8" s="378"/>
      <c r="X8" s="378"/>
      <c r="Y8" s="378"/>
      <c r="Z8" s="378"/>
      <c r="AA8" s="378"/>
      <c r="AB8" s="378"/>
      <c r="AC8" s="378"/>
      <c r="AD8" s="378"/>
      <c r="AE8" s="379"/>
    </row>
    <row r="9" spans="1:31" ht="17.25" customHeight="1">
      <c r="A9" s="416" t="s">
        <v>4</v>
      </c>
      <c r="B9" s="41"/>
      <c r="C9" s="41"/>
      <c r="D9" s="487">
        <f>'EX. A Project Cost'!I8</f>
        <v>0</v>
      </c>
      <c r="E9" s="45"/>
      <c r="F9" s="44"/>
      <c r="G9" s="377"/>
      <c r="H9" s="378"/>
      <c r="I9" s="378"/>
      <c r="J9" s="378"/>
      <c r="K9" s="378"/>
      <c r="L9" s="378"/>
      <c r="M9" s="378"/>
      <c r="N9" s="378"/>
      <c r="O9" s="378"/>
      <c r="P9" s="378"/>
      <c r="Q9" s="378"/>
      <c r="R9" s="378"/>
      <c r="S9" s="378"/>
      <c r="T9" s="378"/>
      <c r="U9" s="378"/>
      <c r="V9" s="378"/>
      <c r="W9" s="378"/>
      <c r="X9" s="378"/>
      <c r="Y9" s="378"/>
      <c r="Z9" s="378"/>
      <c r="AA9" s="378"/>
      <c r="AB9" s="378"/>
      <c r="AC9" s="378"/>
      <c r="AD9" s="378"/>
      <c r="AE9" s="379"/>
    </row>
    <row r="10" spans="1:31" ht="17.25" customHeight="1">
      <c r="A10" s="487" t="s">
        <v>171</v>
      </c>
      <c r="B10" s="489">
        <f>'EX. A Project Cost'!B9</f>
        <v>0</v>
      </c>
      <c r="C10" s="41"/>
      <c r="D10" s="487">
        <f>'EX. A Project Cost'!I9</f>
        <v>0</v>
      </c>
      <c r="E10" s="45"/>
      <c r="F10" s="44"/>
      <c r="G10" s="377"/>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9"/>
    </row>
    <row r="11" spans="1:31" ht="17.25" customHeight="1">
      <c r="A11" s="487" t="s">
        <v>171</v>
      </c>
      <c r="B11" s="489">
        <f>'EX. A Project Cost'!B10</f>
        <v>0</v>
      </c>
      <c r="C11" s="41"/>
      <c r="D11" s="487">
        <f>'EX. A Project Cost'!I10</f>
        <v>0</v>
      </c>
      <c r="E11" s="45"/>
      <c r="F11" s="44"/>
      <c r="G11" s="377"/>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9"/>
    </row>
    <row r="12" spans="1:31" ht="17.25" customHeight="1">
      <c r="A12" s="9"/>
      <c r="B12" s="9"/>
      <c r="C12" s="9"/>
      <c r="D12" s="88"/>
      <c r="E12" s="45"/>
      <c r="F12" s="44"/>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4"/>
    </row>
    <row r="13" spans="1:31" ht="17.25" customHeight="1">
      <c r="A13" s="414" t="s">
        <v>5</v>
      </c>
      <c r="B13" s="414"/>
      <c r="C13" s="414"/>
      <c r="D13" s="88"/>
      <c r="E13" s="45"/>
      <c r="F13" s="45"/>
      <c r="G13" s="389"/>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1"/>
    </row>
    <row r="14" spans="1:31" ht="17.25" customHeight="1">
      <c r="A14" s="417" t="s">
        <v>174</v>
      </c>
      <c r="B14" s="41"/>
      <c r="C14" s="41"/>
      <c r="D14" s="88"/>
      <c r="E14" s="45"/>
      <c r="F14" s="44"/>
      <c r="G14" s="380"/>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2"/>
    </row>
    <row r="15" spans="1:31" ht="17.25" customHeight="1">
      <c r="A15" s="417" t="s">
        <v>167</v>
      </c>
      <c r="B15" s="489">
        <f>'EX. A Project Cost'!B14</f>
        <v>0</v>
      </c>
      <c r="C15" s="490"/>
      <c r="D15" s="487">
        <f>'EX. A Project Cost'!I14</f>
        <v>0</v>
      </c>
      <c r="E15" s="79"/>
      <c r="F15" s="44"/>
      <c r="G15" s="377"/>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9"/>
    </row>
    <row r="16" spans="1:31" ht="17.25" customHeight="1">
      <c r="A16" s="41"/>
      <c r="B16" s="489">
        <f>'EX. A Project Cost'!B15</f>
        <v>0</v>
      </c>
      <c r="C16" s="490"/>
      <c r="D16" s="487">
        <f>'EX. A Project Cost'!I15</f>
        <v>0</v>
      </c>
      <c r="E16" s="79"/>
      <c r="F16" s="44"/>
      <c r="G16" s="377"/>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9"/>
    </row>
    <row r="17" spans="1:31" ht="17.25" customHeight="1">
      <c r="A17" s="41"/>
      <c r="B17" s="489">
        <f>'EX. A Project Cost'!B16</f>
        <v>0</v>
      </c>
      <c r="C17" s="490"/>
      <c r="D17" s="487">
        <f>'EX. A Project Cost'!I16</f>
        <v>0</v>
      </c>
      <c r="E17" s="79"/>
      <c r="F17" s="44"/>
      <c r="G17" s="377"/>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9"/>
    </row>
    <row r="18" spans="1:31" ht="17.25" customHeight="1">
      <c r="A18" s="9"/>
      <c r="B18" s="418"/>
      <c r="C18" s="9"/>
      <c r="D18" s="88"/>
      <c r="E18" s="45"/>
      <c r="F18" s="44"/>
      <c r="G18" s="392"/>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4"/>
    </row>
    <row r="19" spans="1:31" ht="17.25" customHeight="1">
      <c r="A19" s="417" t="s">
        <v>175</v>
      </c>
      <c r="B19" s="41"/>
      <c r="C19" s="41"/>
      <c r="D19" s="88"/>
      <c r="E19" s="45"/>
      <c r="F19" s="44"/>
      <c r="G19" s="389"/>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1"/>
    </row>
    <row r="20" spans="1:31" ht="17.25" customHeight="1">
      <c r="A20" s="417" t="s">
        <v>167</v>
      </c>
      <c r="B20" s="491">
        <f>'EX. A Project Cost'!B19</f>
        <v>0</v>
      </c>
      <c r="C20" s="43"/>
      <c r="D20" s="487">
        <f>'EX. A Project Cost'!I19</f>
        <v>0</v>
      </c>
      <c r="E20" s="45"/>
      <c r="F20" s="44"/>
      <c r="G20" s="377"/>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9"/>
    </row>
    <row r="21" spans="1:31" ht="17.25" customHeight="1">
      <c r="A21" s="419" t="s">
        <v>171</v>
      </c>
      <c r="B21" s="491">
        <f>'EX. A Project Cost'!B20</f>
        <v>0</v>
      </c>
      <c r="C21" s="43"/>
      <c r="D21" s="487">
        <f>'EX. A Project Cost'!I20</f>
        <v>0</v>
      </c>
      <c r="E21" s="45"/>
      <c r="F21" s="44"/>
      <c r="G21" s="377"/>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9"/>
    </row>
    <row r="22" spans="1:31" ht="17.25" customHeight="1">
      <c r="A22" s="419" t="s">
        <v>171</v>
      </c>
      <c r="B22" s="491">
        <f>'EX. A Project Cost'!B21</f>
        <v>0</v>
      </c>
      <c r="C22" s="9"/>
      <c r="D22" s="487">
        <f>'EX. A Project Cost'!I21</f>
        <v>0</v>
      </c>
      <c r="E22" s="45"/>
      <c r="F22" s="44"/>
      <c r="G22" s="377"/>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9"/>
    </row>
    <row r="23" spans="1:31" ht="17.25" customHeight="1">
      <c r="A23" s="419" t="s">
        <v>171</v>
      </c>
      <c r="B23" s="491">
        <f>'EX. A Project Cost'!B22</f>
        <v>0</v>
      </c>
      <c r="C23" s="41"/>
      <c r="D23" s="487">
        <f>'EX. A Project Cost'!I22</f>
        <v>0</v>
      </c>
      <c r="E23" s="45"/>
      <c r="F23" s="44"/>
      <c r="G23" s="377"/>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9"/>
    </row>
    <row r="24" spans="1:31" ht="17.25" customHeight="1">
      <c r="A24" s="9"/>
      <c r="B24" s="9"/>
      <c r="C24" s="9"/>
      <c r="D24" s="227"/>
      <c r="E24" s="45"/>
      <c r="F24" s="44"/>
      <c r="G24" s="392"/>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4"/>
    </row>
    <row r="25" spans="1:31" ht="17.25" customHeight="1">
      <c r="A25" s="414" t="s">
        <v>7</v>
      </c>
      <c r="B25" s="414"/>
      <c r="C25" s="414"/>
      <c r="D25" s="227"/>
      <c r="E25" s="45"/>
      <c r="F25" s="44"/>
      <c r="G25" s="389"/>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1"/>
    </row>
    <row r="26" spans="1:31" ht="17.25" customHeight="1">
      <c r="A26" s="417" t="s">
        <v>8</v>
      </c>
      <c r="B26" s="41"/>
      <c r="C26" s="41"/>
      <c r="D26" s="487">
        <f>'EX. A Project Cost'!I25</f>
        <v>0</v>
      </c>
      <c r="E26" s="45"/>
      <c r="F26" s="44"/>
      <c r="G26" s="377"/>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9"/>
    </row>
    <row r="27" spans="1:31" ht="17.25" customHeight="1">
      <c r="A27" s="416" t="s">
        <v>9</v>
      </c>
      <c r="B27" s="41"/>
      <c r="C27" s="41"/>
      <c r="D27" s="487">
        <f>'EX. A Project Cost'!I26</f>
        <v>0</v>
      </c>
      <c r="E27" s="45"/>
      <c r="F27" s="44"/>
      <c r="G27" s="377"/>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9"/>
    </row>
    <row r="28" spans="1:31" ht="17.25" customHeight="1">
      <c r="A28" s="417" t="s">
        <v>188</v>
      </c>
      <c r="B28" s="41"/>
      <c r="C28" s="41"/>
      <c r="D28" s="487">
        <f>'EX. A Project Cost'!I27</f>
        <v>0</v>
      </c>
      <c r="E28" s="45"/>
      <c r="F28" s="44"/>
      <c r="G28" s="377"/>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9"/>
    </row>
    <row r="29" spans="1:31" ht="17.25" customHeight="1">
      <c r="A29" s="417" t="s">
        <v>189</v>
      </c>
      <c r="B29" s="41"/>
      <c r="C29" s="41"/>
      <c r="D29" s="487">
        <f>'EX. A Project Cost'!I28</f>
        <v>0</v>
      </c>
      <c r="E29" s="45"/>
      <c r="F29" s="44"/>
      <c r="G29" s="377"/>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9"/>
    </row>
    <row r="30" spans="1:31" ht="17.25" customHeight="1">
      <c r="A30" s="416" t="s">
        <v>10</v>
      </c>
      <c r="B30" s="41"/>
      <c r="C30" s="41"/>
      <c r="D30" s="487">
        <f>'EX. A Project Cost'!I29</f>
        <v>0</v>
      </c>
      <c r="E30" s="45"/>
      <c r="F30" s="44"/>
      <c r="G30" s="377"/>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9"/>
    </row>
    <row r="31" spans="1:31" ht="17.25" customHeight="1">
      <c r="A31" s="416" t="s">
        <v>11</v>
      </c>
      <c r="B31" s="41"/>
      <c r="C31" s="41"/>
      <c r="D31" s="487">
        <f>'EX. A Project Cost'!I30</f>
        <v>0</v>
      </c>
      <c r="E31" s="45"/>
      <c r="F31" s="44"/>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9"/>
    </row>
    <row r="32" spans="1:31" ht="17.25" customHeight="1">
      <c r="A32" s="416" t="s">
        <v>12</v>
      </c>
      <c r="B32" s="41"/>
      <c r="C32" s="41"/>
      <c r="D32" s="487">
        <f>'EX. A Project Cost'!I31</f>
        <v>0</v>
      </c>
      <c r="E32" s="45"/>
      <c r="F32" s="44"/>
      <c r="G32" s="377"/>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9"/>
    </row>
    <row r="33" spans="1:31" ht="17.25" customHeight="1">
      <c r="A33" s="419" t="s">
        <v>171</v>
      </c>
      <c r="B33" s="491">
        <f>'EX. A Project Cost'!B32</f>
        <v>0</v>
      </c>
      <c r="C33" s="41"/>
      <c r="D33" s="487">
        <f>'EX. A Project Cost'!I32</f>
        <v>0</v>
      </c>
      <c r="E33" s="45"/>
      <c r="F33" s="44"/>
      <c r="G33" s="377"/>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9"/>
    </row>
    <row r="34" spans="1:31" ht="17.25" customHeight="1">
      <c r="A34" s="41" t="s">
        <v>13</v>
      </c>
      <c r="B34" s="41"/>
      <c r="C34" s="41"/>
      <c r="D34" s="88"/>
      <c r="E34" s="45"/>
      <c r="F34" s="44"/>
      <c r="G34" s="392"/>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4"/>
    </row>
    <row r="35" spans="1:31" ht="17.25" customHeight="1">
      <c r="A35" s="9" t="s">
        <v>14</v>
      </c>
      <c r="B35" s="9"/>
      <c r="C35" s="9"/>
      <c r="D35" s="88"/>
      <c r="E35" s="45"/>
      <c r="F35" s="44"/>
      <c r="G35" s="395"/>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7"/>
    </row>
    <row r="36" spans="1:31" ht="17.25" customHeight="1">
      <c r="A36" s="9"/>
      <c r="B36" s="9"/>
      <c r="C36" s="9"/>
      <c r="D36" s="88"/>
      <c r="E36" s="45"/>
      <c r="F36" s="44"/>
      <c r="G36" s="395"/>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7"/>
    </row>
    <row r="37" spans="1:31" ht="17.25" customHeight="1">
      <c r="A37" s="414" t="s">
        <v>15</v>
      </c>
      <c r="B37" s="414"/>
      <c r="C37" s="414"/>
      <c r="D37" s="88"/>
      <c r="E37" s="45"/>
      <c r="F37" s="44"/>
      <c r="G37" s="389"/>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1"/>
    </row>
    <row r="38" spans="1:31" ht="17.25" customHeight="1">
      <c r="A38" s="416" t="s">
        <v>16</v>
      </c>
      <c r="B38" s="41"/>
      <c r="C38" s="41"/>
      <c r="D38" s="487">
        <f>'EX. A Project Cost'!I37</f>
        <v>0</v>
      </c>
      <c r="E38" s="45"/>
      <c r="F38" s="44"/>
      <c r="G38" s="377"/>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9"/>
    </row>
    <row r="39" spans="1:31" ht="17.25" customHeight="1">
      <c r="A39" s="417" t="s">
        <v>176</v>
      </c>
      <c r="B39" s="41"/>
      <c r="C39" s="41"/>
      <c r="D39" s="487">
        <f>'EX. A Project Cost'!I38</f>
        <v>0</v>
      </c>
      <c r="E39" s="45"/>
      <c r="F39" s="44"/>
      <c r="G39" s="377"/>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9"/>
    </row>
    <row r="40" spans="1:31" ht="17.25" customHeight="1">
      <c r="A40" s="419" t="s">
        <v>171</v>
      </c>
      <c r="B40" s="491">
        <f>'EX. A Project Cost'!B39</f>
        <v>0</v>
      </c>
      <c r="C40" s="41"/>
      <c r="D40" s="487">
        <f>'EX. A Project Cost'!I39</f>
        <v>0</v>
      </c>
      <c r="E40" s="45"/>
      <c r="F40" s="44"/>
      <c r="G40" s="377"/>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9"/>
    </row>
    <row r="41" spans="1:31" ht="17.25" customHeight="1">
      <c r="A41" s="9"/>
      <c r="B41" s="9"/>
      <c r="C41" s="9"/>
      <c r="D41" s="227"/>
      <c r="E41" s="45"/>
      <c r="F41" s="44"/>
      <c r="G41" s="392"/>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4"/>
    </row>
    <row r="42" spans="1:31" ht="17.25" customHeight="1">
      <c r="A42" s="420" t="s">
        <v>208</v>
      </c>
      <c r="B42" s="9"/>
      <c r="C42" s="9"/>
      <c r="D42" s="227"/>
      <c r="E42" s="45"/>
      <c r="F42" s="44"/>
      <c r="G42" s="389"/>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1"/>
    </row>
    <row r="43" spans="1:31" ht="17.25" customHeight="1">
      <c r="A43" s="421" t="s">
        <v>209</v>
      </c>
      <c r="B43" s="9"/>
      <c r="C43" s="9"/>
      <c r="D43" s="487">
        <f>'EX. A Project Cost'!I42</f>
        <v>0</v>
      </c>
      <c r="E43" s="45"/>
      <c r="F43" s="44"/>
      <c r="G43" s="377"/>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9"/>
    </row>
    <row r="44" spans="1:31" ht="17.25" customHeight="1">
      <c r="A44" s="419" t="s">
        <v>171</v>
      </c>
      <c r="B44" s="491">
        <f>'EX. A Project Cost'!B43</f>
        <v>0</v>
      </c>
      <c r="C44" s="41"/>
      <c r="D44" s="487">
        <f>'EX. A Project Cost'!I43</f>
        <v>0</v>
      </c>
      <c r="E44" s="45"/>
      <c r="F44" s="44"/>
      <c r="G44" s="377"/>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9"/>
    </row>
    <row r="45" spans="1:31" ht="17.25" customHeight="1">
      <c r="A45" s="419" t="s">
        <v>171</v>
      </c>
      <c r="B45" s="491">
        <f>'EX. A Project Cost'!B44</f>
        <v>0</v>
      </c>
      <c r="C45" s="41"/>
      <c r="D45" s="487">
        <f>'EX. A Project Cost'!I44</f>
        <v>0</v>
      </c>
      <c r="E45" s="45"/>
      <c r="F45" s="44"/>
      <c r="G45" s="377"/>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9"/>
    </row>
    <row r="46" spans="1:31" ht="17.25" customHeight="1">
      <c r="A46" s="419" t="s">
        <v>171</v>
      </c>
      <c r="B46" s="491">
        <f>'EX. A Project Cost'!B45</f>
        <v>0</v>
      </c>
      <c r="C46" s="41"/>
      <c r="D46" s="487">
        <f>'EX. A Project Cost'!I45</f>
        <v>0</v>
      </c>
      <c r="E46" s="45"/>
      <c r="F46" s="44"/>
      <c r="G46" s="377"/>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9"/>
    </row>
    <row r="47" spans="1:31" ht="17.25" customHeight="1">
      <c r="A47" s="419" t="s">
        <v>171</v>
      </c>
      <c r="B47" s="491">
        <f>'EX. A Project Cost'!B46</f>
        <v>0</v>
      </c>
      <c r="C47" s="41"/>
      <c r="D47" s="487">
        <f>'EX. A Project Cost'!I46</f>
        <v>0</v>
      </c>
      <c r="E47" s="45"/>
      <c r="F47" s="44"/>
      <c r="G47" s="377"/>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9"/>
    </row>
    <row r="48" spans="1:31" ht="17.25" customHeight="1">
      <c r="A48" s="9"/>
      <c r="B48" s="9"/>
      <c r="C48" s="9"/>
      <c r="D48" s="227"/>
      <c r="E48" s="45"/>
      <c r="F48" s="44"/>
      <c r="G48" s="392"/>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4"/>
    </row>
    <row r="49" spans="1:31" ht="17.25" customHeight="1">
      <c r="A49" s="414" t="s">
        <v>17</v>
      </c>
      <c r="B49" s="414"/>
      <c r="C49" s="414"/>
      <c r="D49" s="227"/>
      <c r="E49" s="45"/>
      <c r="F49" s="44"/>
      <c r="G49" s="389"/>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1"/>
    </row>
    <row r="50" spans="1:31" ht="17.25" customHeight="1">
      <c r="A50" s="416" t="s">
        <v>18</v>
      </c>
      <c r="B50" s="41"/>
      <c r="C50" s="41"/>
      <c r="D50" s="487">
        <f>'EX. A Project Cost'!I49</f>
        <v>0</v>
      </c>
      <c r="E50" s="45"/>
      <c r="F50" s="44"/>
      <c r="G50" s="377"/>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9"/>
    </row>
    <row r="51" spans="1:31" ht="17.25" customHeight="1">
      <c r="A51" s="416" t="s">
        <v>19</v>
      </c>
      <c r="B51" s="41"/>
      <c r="C51" s="41"/>
      <c r="D51" s="487">
        <f>'EX. A Project Cost'!I50</f>
        <v>0</v>
      </c>
      <c r="E51" s="45"/>
      <c r="F51" s="44"/>
      <c r="G51" s="377"/>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9"/>
    </row>
    <row r="52" spans="1:31" ht="17.25" customHeight="1">
      <c r="A52" s="416" t="s">
        <v>20</v>
      </c>
      <c r="B52" s="41"/>
      <c r="C52" s="41"/>
      <c r="D52" s="487">
        <f>'EX. A Project Cost'!I51</f>
        <v>0</v>
      </c>
      <c r="E52" s="45"/>
      <c r="F52" s="44"/>
      <c r="G52" s="377"/>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9"/>
    </row>
    <row r="53" spans="1:31" ht="17.25" customHeight="1">
      <c r="A53" s="419" t="s">
        <v>171</v>
      </c>
      <c r="B53" s="494">
        <f>'EX. A Project Cost'!B52</f>
        <v>0</v>
      </c>
      <c r="C53" s="41"/>
      <c r="D53" s="487">
        <f>'EX. A Project Cost'!I52</f>
        <v>0</v>
      </c>
      <c r="E53" s="45"/>
      <c r="F53" s="44"/>
      <c r="G53" s="377"/>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9"/>
    </row>
    <row r="54" spans="1:31" ht="17.25" customHeight="1">
      <c r="A54" s="419" t="s">
        <v>171</v>
      </c>
      <c r="B54" s="494">
        <f>'EX. A Project Cost'!B53</f>
        <v>0</v>
      </c>
      <c r="C54" s="41"/>
      <c r="D54" s="487">
        <f>'EX. A Project Cost'!I53</f>
        <v>0</v>
      </c>
      <c r="E54" s="45"/>
      <c r="F54" s="44"/>
      <c r="G54" s="377"/>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9"/>
    </row>
    <row r="55" spans="1:31" ht="17.25" customHeight="1">
      <c r="A55" s="419" t="s">
        <v>171</v>
      </c>
      <c r="B55" s="494">
        <f>'EX. A Project Cost'!B54</f>
        <v>0</v>
      </c>
      <c r="C55" s="41"/>
      <c r="D55" s="487">
        <f>'EX. A Project Cost'!I54</f>
        <v>0</v>
      </c>
      <c r="E55" s="45"/>
      <c r="F55" s="44"/>
      <c r="G55" s="377"/>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row>
    <row r="56" spans="1:31" ht="17.25" customHeight="1">
      <c r="A56" s="419" t="s">
        <v>171</v>
      </c>
      <c r="B56" s="494">
        <f>'EX. A Project Cost'!B55</f>
        <v>0</v>
      </c>
      <c r="C56" s="41"/>
      <c r="D56" s="487">
        <f>'EX. A Project Cost'!I55</f>
        <v>0</v>
      </c>
      <c r="E56" s="45"/>
      <c r="F56" s="44"/>
      <c r="G56" s="377"/>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9"/>
    </row>
    <row r="57" spans="1:31" ht="17.25" customHeight="1">
      <c r="A57" s="419" t="s">
        <v>171</v>
      </c>
      <c r="B57" s="494">
        <f>'EX. A Project Cost'!B56</f>
        <v>0</v>
      </c>
      <c r="C57" s="41"/>
      <c r="D57" s="487">
        <f>'EX. A Project Cost'!I56</f>
        <v>0</v>
      </c>
      <c r="E57" s="45"/>
      <c r="F57" s="44"/>
      <c r="G57" s="377"/>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9"/>
    </row>
    <row r="58" spans="1:31" ht="17.25" customHeight="1">
      <c r="A58" s="81"/>
      <c r="B58" s="81"/>
      <c r="C58" s="81"/>
      <c r="D58" s="492"/>
      <c r="E58" s="56"/>
      <c r="F58" s="46"/>
      <c r="G58" s="398"/>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400"/>
    </row>
    <row r="59" spans="1:31" ht="17.25" customHeight="1">
      <c r="A59" s="414" t="s">
        <v>21</v>
      </c>
      <c r="B59" s="414"/>
      <c r="C59" s="414"/>
      <c r="D59" s="227"/>
      <c r="E59" s="45"/>
      <c r="F59" s="44"/>
      <c r="G59" s="389"/>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1"/>
    </row>
    <row r="60" spans="1:31" ht="17.25" customHeight="1">
      <c r="A60" s="416" t="s">
        <v>22</v>
      </c>
      <c r="B60" s="41"/>
      <c r="C60" s="41"/>
      <c r="D60" s="487">
        <f>'EX. A Project Cost'!I59</f>
        <v>0</v>
      </c>
      <c r="E60" s="45"/>
      <c r="F60" s="44"/>
      <c r="G60" s="377"/>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9"/>
    </row>
    <row r="61" spans="1:31" ht="17.25" customHeight="1">
      <c r="A61" s="416" t="s">
        <v>23</v>
      </c>
      <c r="B61" s="41"/>
      <c r="C61" s="41"/>
      <c r="D61" s="487">
        <f>'EX. A Project Cost'!I60</f>
        <v>0</v>
      </c>
      <c r="E61" s="45"/>
      <c r="F61" s="44"/>
      <c r="G61" s="377"/>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9"/>
    </row>
    <row r="62" spans="1:31" ht="17.25" customHeight="1">
      <c r="A62" s="416" t="s">
        <v>24</v>
      </c>
      <c r="B62" s="41"/>
      <c r="C62" s="41"/>
      <c r="D62" s="487">
        <f>'EX. A Project Cost'!I61</f>
        <v>0</v>
      </c>
      <c r="E62" s="45"/>
      <c r="F62" s="44"/>
      <c r="G62" s="377"/>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9"/>
    </row>
    <row r="63" spans="1:31" ht="17.25" customHeight="1">
      <c r="A63" s="416" t="s">
        <v>25</v>
      </c>
      <c r="B63" s="41"/>
      <c r="C63" s="41"/>
      <c r="D63" s="487">
        <f>'EX. A Project Cost'!I62</f>
        <v>0</v>
      </c>
      <c r="E63" s="45"/>
      <c r="F63" s="44"/>
      <c r="G63" s="377"/>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9"/>
    </row>
    <row r="64" spans="1:31" ht="17.25" customHeight="1">
      <c r="A64" s="417" t="s">
        <v>322</v>
      </c>
      <c r="B64" s="41"/>
      <c r="C64" s="41"/>
      <c r="D64" s="487">
        <f>'EX. A Project Cost'!I63</f>
        <v>0</v>
      </c>
      <c r="E64" s="45"/>
      <c r="F64" s="44"/>
      <c r="G64" s="377"/>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9"/>
    </row>
    <row r="65" spans="1:31" ht="17.25" customHeight="1">
      <c r="A65" s="416" t="s">
        <v>26</v>
      </c>
      <c r="B65" s="41"/>
      <c r="C65" s="9"/>
      <c r="D65" s="487">
        <f>'EX. A Project Cost'!I64</f>
        <v>0</v>
      </c>
      <c r="E65" s="45"/>
      <c r="F65" s="44"/>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row>
    <row r="66" spans="1:31" ht="17.25" customHeight="1">
      <c r="A66" s="9"/>
      <c r="B66" s="9"/>
      <c r="C66" s="9"/>
      <c r="D66" s="227"/>
      <c r="E66" s="45"/>
      <c r="F66" s="44"/>
      <c r="G66" s="395"/>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7"/>
    </row>
    <row r="67" spans="1:31" ht="17.25" customHeight="1">
      <c r="A67" s="422" t="s">
        <v>211</v>
      </c>
      <c r="B67" s="9"/>
      <c r="C67" s="9"/>
      <c r="D67" s="227"/>
      <c r="E67" s="233"/>
      <c r="F67" s="233"/>
      <c r="G67" s="404"/>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6"/>
    </row>
    <row r="68" spans="1:31" ht="17.25" customHeight="1">
      <c r="A68" s="423" t="s">
        <v>315</v>
      </c>
      <c r="B68" s="9"/>
      <c r="C68" s="9"/>
      <c r="D68" s="487">
        <f>'EX. A Project Cost'!I67</f>
        <v>0</v>
      </c>
      <c r="E68" s="45"/>
      <c r="F68" s="44"/>
      <c r="G68" s="401"/>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3"/>
    </row>
    <row r="69" spans="1:31" ht="17.25" customHeight="1">
      <c r="A69" s="9"/>
      <c r="B69" s="9"/>
      <c r="C69" s="9"/>
      <c r="D69" s="227"/>
      <c r="E69" s="233"/>
      <c r="F69" s="233"/>
      <c r="G69" s="407"/>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9"/>
    </row>
    <row r="70" spans="1:31" ht="17.25" customHeight="1">
      <c r="A70" s="414" t="s">
        <v>27</v>
      </c>
      <c r="B70" s="414"/>
      <c r="C70" s="9"/>
      <c r="D70" s="487"/>
      <c r="E70" s="45"/>
      <c r="F70" s="44"/>
      <c r="G70" s="401"/>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3"/>
    </row>
    <row r="71" spans="1:31" ht="17.25" customHeight="1">
      <c r="A71" s="416" t="s">
        <v>28</v>
      </c>
      <c r="B71" s="41"/>
      <c r="C71" s="9"/>
      <c r="D71" s="487">
        <f>'EX. A Project Cost'!I70</f>
        <v>0</v>
      </c>
      <c r="E71" s="45"/>
      <c r="F71" s="44"/>
      <c r="G71" s="377"/>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9"/>
    </row>
    <row r="72" spans="1:31" ht="17.25" customHeight="1">
      <c r="A72" s="416" t="s">
        <v>29</v>
      </c>
      <c r="B72" s="41"/>
      <c r="C72" s="9"/>
      <c r="D72" s="487">
        <f>'EX. A Project Cost'!I71</f>
        <v>0</v>
      </c>
      <c r="E72" s="45"/>
      <c r="F72" s="44"/>
      <c r="G72" s="377"/>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9"/>
    </row>
    <row r="73" spans="1:31" ht="17.25" customHeight="1">
      <c r="A73" s="416" t="s">
        <v>30</v>
      </c>
      <c r="B73" s="41"/>
      <c r="C73" s="9"/>
      <c r="D73" s="487">
        <f>'EX. A Project Cost'!I72</f>
        <v>0</v>
      </c>
      <c r="E73" s="45"/>
      <c r="F73" s="44"/>
      <c r="G73" s="377"/>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9"/>
    </row>
    <row r="74" spans="1:31" ht="17.25" customHeight="1">
      <c r="A74" s="416" t="s">
        <v>31</v>
      </c>
      <c r="B74" s="41"/>
      <c r="C74" s="9"/>
      <c r="D74" s="487">
        <f>'EX. A Project Cost'!I73</f>
        <v>0</v>
      </c>
      <c r="E74" s="45"/>
      <c r="F74" s="44"/>
      <c r="G74" s="377"/>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9"/>
    </row>
    <row r="75" spans="1:31" ht="17.25" customHeight="1">
      <c r="A75" s="416" t="s">
        <v>32</v>
      </c>
      <c r="B75" s="41"/>
      <c r="C75" s="9"/>
      <c r="D75" s="487">
        <f>'EX. A Project Cost'!I74</f>
        <v>0</v>
      </c>
      <c r="E75" s="45"/>
      <c r="F75" s="44"/>
      <c r="G75" s="377"/>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9"/>
    </row>
    <row r="76" spans="1:31" ht="17.25" customHeight="1">
      <c r="A76" s="416" t="s">
        <v>33</v>
      </c>
      <c r="B76" s="41"/>
      <c r="C76" s="9"/>
      <c r="D76" s="487">
        <f>'EX. A Project Cost'!I75</f>
        <v>0</v>
      </c>
      <c r="E76" s="45"/>
      <c r="F76" s="44"/>
      <c r="G76" s="377"/>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9"/>
    </row>
    <row r="77" spans="1:31" ht="17.25" customHeight="1">
      <c r="A77" s="419" t="s">
        <v>171</v>
      </c>
      <c r="B77" s="491">
        <f>'EX. A Project Cost'!B76</f>
        <v>0</v>
      </c>
      <c r="C77" s="9"/>
      <c r="D77" s="487">
        <f>'EX. A Project Cost'!I76</f>
        <v>0</v>
      </c>
      <c r="E77" s="45"/>
      <c r="F77" s="44"/>
      <c r="G77" s="377"/>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9"/>
    </row>
    <row r="78" spans="1:31" ht="17.25" customHeight="1">
      <c r="A78" s="419" t="s">
        <v>171</v>
      </c>
      <c r="B78" s="491">
        <f>'EX. A Project Cost'!B77</f>
        <v>0</v>
      </c>
      <c r="C78" s="9"/>
      <c r="D78" s="487">
        <f>'EX. A Project Cost'!I77</f>
        <v>0</v>
      </c>
      <c r="E78" s="45"/>
      <c r="F78" s="44"/>
      <c r="G78" s="377"/>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9"/>
    </row>
    <row r="79" spans="1:31" ht="17.25" customHeight="1">
      <c r="A79" s="9"/>
      <c r="B79" s="424"/>
      <c r="C79" s="9"/>
      <c r="D79" s="227"/>
      <c r="E79" s="233"/>
      <c r="F79" s="233"/>
      <c r="G79" s="407"/>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9"/>
    </row>
    <row r="80" spans="1:31" ht="17.25" customHeight="1">
      <c r="A80" s="9"/>
      <c r="B80" s="9"/>
      <c r="C80" s="9"/>
      <c r="D80" s="227"/>
      <c r="E80" s="45"/>
      <c r="F80" s="44"/>
      <c r="G80" s="395"/>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7"/>
    </row>
    <row r="81" spans="1:31" ht="17.25" customHeight="1">
      <c r="A81" s="414" t="s">
        <v>34</v>
      </c>
      <c r="B81" s="414"/>
      <c r="C81" s="414"/>
      <c r="D81" s="227"/>
      <c r="E81" s="45"/>
      <c r="F81" s="44"/>
      <c r="G81" s="395"/>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7"/>
    </row>
    <row r="82" spans="1:40" ht="17.25" customHeight="1">
      <c r="A82" s="417" t="s">
        <v>210</v>
      </c>
      <c r="B82" s="41"/>
      <c r="C82" s="41"/>
      <c r="D82" s="487">
        <f>'EX. A Project Cost'!I81</f>
        <v>0</v>
      </c>
      <c r="E82" s="45"/>
      <c r="F82" s="44"/>
      <c r="G82" s="401"/>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3"/>
      <c r="AF82" s="228"/>
      <c r="AG82" s="228"/>
      <c r="AH82" s="228"/>
      <c r="AI82" s="228"/>
      <c r="AJ82" s="228"/>
      <c r="AK82" s="228"/>
      <c r="AL82" s="228"/>
      <c r="AM82" s="228"/>
      <c r="AN82" s="228"/>
    </row>
    <row r="83" spans="1:40" ht="17.25" customHeight="1">
      <c r="A83" s="416" t="s">
        <v>35</v>
      </c>
      <c r="B83" s="41"/>
      <c r="C83" s="41"/>
      <c r="D83" s="487">
        <f>'EX. A Project Cost'!I82</f>
        <v>0</v>
      </c>
      <c r="E83" s="45"/>
      <c r="F83" s="44"/>
      <c r="G83" s="377"/>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9"/>
      <c r="AF83" s="228"/>
      <c r="AG83" s="228"/>
      <c r="AH83" s="228"/>
      <c r="AI83" s="228"/>
      <c r="AJ83" s="228"/>
      <c r="AK83" s="228"/>
      <c r="AL83" s="228"/>
      <c r="AM83" s="228"/>
      <c r="AN83" s="228"/>
    </row>
    <row r="84" spans="1:40" ht="17.25" customHeight="1">
      <c r="A84" s="416" t="s">
        <v>36</v>
      </c>
      <c r="B84" s="41"/>
      <c r="C84" s="41"/>
      <c r="D84" s="487">
        <f>'EX. A Project Cost'!I83</f>
        <v>0</v>
      </c>
      <c r="E84" s="45"/>
      <c r="F84" s="44"/>
      <c r="G84" s="377"/>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9"/>
      <c r="AF84" s="228"/>
      <c r="AG84" s="228"/>
      <c r="AH84" s="228"/>
      <c r="AI84" s="228"/>
      <c r="AJ84" s="228"/>
      <c r="AK84" s="228"/>
      <c r="AL84" s="228"/>
      <c r="AM84" s="228"/>
      <c r="AN84" s="228"/>
    </row>
    <row r="85" spans="1:40" ht="17.25" customHeight="1">
      <c r="A85" s="417" t="s">
        <v>247</v>
      </c>
      <c r="B85" s="41"/>
      <c r="C85" s="41"/>
      <c r="D85" s="487">
        <f>'EX. A Project Cost'!I84</f>
        <v>0</v>
      </c>
      <c r="E85" s="45"/>
      <c r="F85" s="44"/>
      <c r="G85" s="377"/>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9"/>
      <c r="AF85" s="228"/>
      <c r="AG85" s="228"/>
      <c r="AH85" s="228"/>
      <c r="AI85" s="228"/>
      <c r="AJ85" s="228"/>
      <c r="AK85" s="228"/>
      <c r="AL85" s="228"/>
      <c r="AM85" s="228"/>
      <c r="AN85" s="228"/>
    </row>
    <row r="86" spans="1:40" ht="17.25" customHeight="1">
      <c r="A86" s="417" t="s">
        <v>222</v>
      </c>
      <c r="B86" s="41"/>
      <c r="C86" s="41"/>
      <c r="D86" s="487">
        <f>'EX. A Project Cost'!I85</f>
        <v>0</v>
      </c>
      <c r="E86" s="45"/>
      <c r="F86" s="44"/>
      <c r="G86" s="377"/>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9"/>
      <c r="AF86" s="228"/>
      <c r="AG86" s="228"/>
      <c r="AH86" s="228"/>
      <c r="AI86" s="228"/>
      <c r="AJ86" s="228"/>
      <c r="AK86" s="228"/>
      <c r="AL86" s="228"/>
      <c r="AM86" s="228"/>
      <c r="AN86" s="228"/>
    </row>
    <row r="87" spans="1:40" ht="17.25" customHeight="1">
      <c r="A87" s="416" t="s">
        <v>37</v>
      </c>
      <c r="B87" s="41"/>
      <c r="C87" s="41"/>
      <c r="D87" s="487">
        <f>'EX. A Project Cost'!I86</f>
        <v>0</v>
      </c>
      <c r="E87" s="45"/>
      <c r="F87" s="44"/>
      <c r="G87" s="377"/>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9"/>
      <c r="AF87" s="228"/>
      <c r="AG87" s="228"/>
      <c r="AH87" s="228"/>
      <c r="AI87" s="228"/>
      <c r="AJ87" s="228"/>
      <c r="AK87" s="228"/>
      <c r="AL87" s="228"/>
      <c r="AM87" s="228"/>
      <c r="AN87" s="228"/>
    </row>
    <row r="88" spans="1:40" ht="17.25" customHeight="1">
      <c r="A88" s="417" t="s">
        <v>223</v>
      </c>
      <c r="B88" s="41"/>
      <c r="C88" s="41"/>
      <c r="D88" s="487">
        <f>'EX. A Project Cost'!I87</f>
        <v>0</v>
      </c>
      <c r="E88" s="45"/>
      <c r="F88" s="44"/>
      <c r="G88" s="377"/>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9"/>
      <c r="AF88" s="228"/>
      <c r="AG88" s="228"/>
      <c r="AH88" s="228"/>
      <c r="AI88" s="228"/>
      <c r="AJ88" s="228"/>
      <c r="AK88" s="228"/>
      <c r="AL88" s="228"/>
      <c r="AM88" s="228"/>
      <c r="AN88" s="228"/>
    </row>
    <row r="89" spans="1:40" ht="17.25" customHeight="1">
      <c r="A89" s="419" t="s">
        <v>171</v>
      </c>
      <c r="B89" s="491">
        <f>'EX. A Project Cost'!B88</f>
        <v>0</v>
      </c>
      <c r="C89" s="41"/>
      <c r="D89" s="487">
        <f>'EX. A Project Cost'!I88</f>
        <v>0</v>
      </c>
      <c r="E89" s="45"/>
      <c r="F89" s="44"/>
      <c r="G89" s="377"/>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9"/>
      <c r="AF89" s="228"/>
      <c r="AG89" s="228"/>
      <c r="AH89" s="228"/>
      <c r="AI89" s="228"/>
      <c r="AJ89" s="228"/>
      <c r="AK89" s="228"/>
      <c r="AL89" s="228"/>
      <c r="AM89" s="228"/>
      <c r="AN89" s="228"/>
    </row>
    <row r="90" spans="1:40" ht="17.25" customHeight="1">
      <c r="A90" s="419" t="s">
        <v>171</v>
      </c>
      <c r="B90" s="491">
        <f>'EX. A Project Cost'!B89</f>
        <v>0</v>
      </c>
      <c r="C90" s="41"/>
      <c r="D90" s="487">
        <f>'EX. A Project Cost'!I89</f>
        <v>0</v>
      </c>
      <c r="E90" s="45"/>
      <c r="F90" s="44"/>
      <c r="G90" s="377"/>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9"/>
      <c r="AF90" s="228"/>
      <c r="AG90" s="228"/>
      <c r="AH90" s="228"/>
      <c r="AI90" s="228"/>
      <c r="AJ90" s="228"/>
      <c r="AK90" s="228"/>
      <c r="AL90" s="228"/>
      <c r="AM90" s="228"/>
      <c r="AN90" s="228"/>
    </row>
    <row r="91" spans="1:40" ht="17.25" customHeight="1">
      <c r="A91" s="419" t="s">
        <v>171</v>
      </c>
      <c r="B91" s="491">
        <f>'EX. A Project Cost'!B90</f>
        <v>0</v>
      </c>
      <c r="C91" s="425"/>
      <c r="D91" s="487">
        <f>'EX. A Project Cost'!I90</f>
        <v>0</v>
      </c>
      <c r="E91" s="45"/>
      <c r="F91" s="44"/>
      <c r="G91" s="377"/>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9"/>
      <c r="AF91" s="228"/>
      <c r="AG91" s="228"/>
      <c r="AH91" s="228"/>
      <c r="AI91" s="228"/>
      <c r="AJ91" s="228"/>
      <c r="AK91" s="228"/>
      <c r="AL91" s="228"/>
      <c r="AM91" s="228"/>
      <c r="AN91" s="228"/>
    </row>
    <row r="92" spans="1:40" ht="17.25" customHeight="1">
      <c r="A92" s="9"/>
      <c r="B92" s="9"/>
      <c r="C92" s="9"/>
      <c r="D92" s="227"/>
      <c r="E92" s="233"/>
      <c r="F92" s="233"/>
      <c r="G92" s="407"/>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9"/>
      <c r="AF92" s="228"/>
      <c r="AG92" s="228"/>
      <c r="AH92" s="228"/>
      <c r="AI92" s="228"/>
      <c r="AJ92" s="228"/>
      <c r="AK92" s="228"/>
      <c r="AL92" s="228"/>
      <c r="AM92" s="228"/>
      <c r="AN92" s="228"/>
    </row>
    <row r="93" spans="1:40" ht="17.25" customHeight="1">
      <c r="A93" s="414" t="s">
        <v>38</v>
      </c>
      <c r="B93" s="414"/>
      <c r="C93" s="414"/>
      <c r="D93" s="227"/>
      <c r="E93" s="233"/>
      <c r="F93" s="233"/>
      <c r="G93" s="404"/>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6"/>
      <c r="AF93" s="228"/>
      <c r="AG93" s="228"/>
      <c r="AH93" s="228"/>
      <c r="AI93" s="228"/>
      <c r="AJ93" s="228"/>
      <c r="AK93" s="228"/>
      <c r="AL93" s="228"/>
      <c r="AM93" s="228"/>
      <c r="AN93" s="228"/>
    </row>
    <row r="94" spans="1:40" ht="17.25" customHeight="1">
      <c r="A94" s="416" t="s">
        <v>39</v>
      </c>
      <c r="B94" s="41"/>
      <c r="C94" s="41"/>
      <c r="D94" s="487">
        <f>'EX. A Project Cost'!I93</f>
        <v>0</v>
      </c>
      <c r="E94" s="45"/>
      <c r="F94" s="44"/>
      <c r="G94" s="401"/>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3"/>
      <c r="AF94" s="228"/>
      <c r="AG94" s="228"/>
      <c r="AH94" s="228"/>
      <c r="AI94" s="228"/>
      <c r="AJ94" s="228"/>
      <c r="AK94" s="228"/>
      <c r="AL94" s="228"/>
      <c r="AM94" s="228"/>
      <c r="AN94" s="228"/>
    </row>
    <row r="95" spans="1:40" ht="17.25" customHeight="1">
      <c r="A95" s="416" t="s">
        <v>40</v>
      </c>
      <c r="B95" s="41"/>
      <c r="C95" s="41"/>
      <c r="D95" s="487">
        <f>'EX. A Project Cost'!I94</f>
        <v>0</v>
      </c>
      <c r="E95" s="45"/>
      <c r="F95" s="44"/>
      <c r="G95" s="377"/>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9"/>
      <c r="AF95" s="228"/>
      <c r="AG95" s="228"/>
      <c r="AH95" s="228"/>
      <c r="AI95" s="228"/>
      <c r="AJ95" s="228"/>
      <c r="AK95" s="228"/>
      <c r="AL95" s="228"/>
      <c r="AM95" s="228"/>
      <c r="AN95" s="228"/>
    </row>
    <row r="96" spans="1:40" ht="17.25" customHeight="1">
      <c r="A96" s="416" t="s">
        <v>41</v>
      </c>
      <c r="B96" s="41"/>
      <c r="C96" s="41"/>
      <c r="D96" s="487">
        <f>'EX. A Project Cost'!I95</f>
        <v>0</v>
      </c>
      <c r="E96" s="45"/>
      <c r="F96" s="44"/>
      <c r="G96" s="377"/>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9"/>
      <c r="AF96" s="228"/>
      <c r="AG96" s="228"/>
      <c r="AH96" s="228"/>
      <c r="AI96" s="228"/>
      <c r="AJ96" s="228"/>
      <c r="AK96" s="228"/>
      <c r="AL96" s="228"/>
      <c r="AM96" s="228"/>
      <c r="AN96" s="228"/>
    </row>
    <row r="97" spans="1:40" ht="17.25" customHeight="1">
      <c r="A97" s="419" t="s">
        <v>171</v>
      </c>
      <c r="B97" s="491">
        <f>'EX. A Project Cost'!B96</f>
        <v>0</v>
      </c>
      <c r="C97" s="41"/>
      <c r="D97" s="487">
        <f>'EX. A Project Cost'!I96</f>
        <v>0</v>
      </c>
      <c r="E97" s="45"/>
      <c r="F97" s="44"/>
      <c r="G97" s="377"/>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9"/>
      <c r="AF97" s="228"/>
      <c r="AG97" s="228"/>
      <c r="AH97" s="228"/>
      <c r="AI97" s="228"/>
      <c r="AJ97" s="228"/>
      <c r="AK97" s="228"/>
      <c r="AL97" s="228"/>
      <c r="AM97" s="228"/>
      <c r="AN97" s="228"/>
    </row>
    <row r="98" spans="1:40" ht="17.25" customHeight="1">
      <c r="A98" s="9"/>
      <c r="B98" s="424"/>
      <c r="C98" s="41"/>
      <c r="D98" s="227"/>
      <c r="E98" s="233"/>
      <c r="F98" s="233"/>
      <c r="G98" s="407"/>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9"/>
      <c r="AF98" s="228"/>
      <c r="AG98" s="228"/>
      <c r="AH98" s="228"/>
      <c r="AI98" s="228"/>
      <c r="AJ98" s="228"/>
      <c r="AK98" s="228"/>
      <c r="AL98" s="228"/>
      <c r="AM98" s="228"/>
      <c r="AN98" s="228"/>
    </row>
    <row r="99" spans="1:40" ht="17.25" customHeight="1">
      <c r="A99" s="9"/>
      <c r="B99" s="9"/>
      <c r="C99" s="41"/>
      <c r="D99" s="227"/>
      <c r="E99" s="233"/>
      <c r="F99" s="233"/>
      <c r="G99" s="404"/>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6"/>
      <c r="AF99" s="228"/>
      <c r="AG99" s="228"/>
      <c r="AH99" s="228"/>
      <c r="AI99" s="228"/>
      <c r="AJ99" s="228"/>
      <c r="AK99" s="228"/>
      <c r="AL99" s="228"/>
      <c r="AM99" s="228"/>
      <c r="AN99" s="228"/>
    </row>
    <row r="100" spans="1:40" ht="17.25" customHeight="1">
      <c r="A100" s="414" t="s">
        <v>42</v>
      </c>
      <c r="B100" s="414"/>
      <c r="C100" s="41"/>
      <c r="D100" s="227"/>
      <c r="E100" s="233"/>
      <c r="F100" s="233"/>
      <c r="G100" s="404"/>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6"/>
      <c r="AF100" s="228"/>
      <c r="AG100" s="228"/>
      <c r="AH100" s="228"/>
      <c r="AI100" s="228"/>
      <c r="AJ100" s="228"/>
      <c r="AK100" s="228"/>
      <c r="AL100" s="228"/>
      <c r="AM100" s="228"/>
      <c r="AN100" s="228"/>
    </row>
    <row r="101" spans="1:40" ht="17.25" customHeight="1">
      <c r="A101" s="515" t="s">
        <v>510</v>
      </c>
      <c r="B101" s="41"/>
      <c r="C101" s="41"/>
      <c r="D101" s="487">
        <f>'EX. A Project Cost'!I100</f>
        <v>0</v>
      </c>
      <c r="E101" s="45"/>
      <c r="F101" s="44"/>
      <c r="G101" s="401"/>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3"/>
      <c r="AF101" s="228"/>
      <c r="AG101" s="228"/>
      <c r="AH101" s="228"/>
      <c r="AI101" s="228"/>
      <c r="AJ101" s="228"/>
      <c r="AK101" s="228"/>
      <c r="AL101" s="228"/>
      <c r="AM101" s="228"/>
      <c r="AN101" s="228"/>
    </row>
    <row r="102" spans="1:40" ht="17.25" customHeight="1">
      <c r="A102" s="515" t="s">
        <v>511</v>
      </c>
      <c r="B102" s="41"/>
      <c r="C102" s="41"/>
      <c r="D102" s="487">
        <f>'EX. A Project Cost'!I101</f>
        <v>0</v>
      </c>
      <c r="E102" s="45"/>
      <c r="F102" s="44"/>
      <c r="G102" s="377"/>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9"/>
      <c r="AF102" s="228"/>
      <c r="AG102" s="228"/>
      <c r="AH102" s="228"/>
      <c r="AI102" s="228"/>
      <c r="AJ102" s="228"/>
      <c r="AK102" s="228"/>
      <c r="AL102" s="228"/>
      <c r="AM102" s="228"/>
      <c r="AN102" s="228"/>
    </row>
    <row r="103" spans="1:40" ht="17.25" customHeight="1">
      <c r="A103" s="417" t="s">
        <v>170</v>
      </c>
      <c r="B103" s="41"/>
      <c r="C103" s="425"/>
      <c r="D103" s="487">
        <f>'EX. A Project Cost'!I102</f>
        <v>0</v>
      </c>
      <c r="E103" s="45"/>
      <c r="F103" s="44"/>
      <c r="G103" s="377"/>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9"/>
      <c r="AF103" s="228"/>
      <c r="AG103" s="228"/>
      <c r="AH103" s="228"/>
      <c r="AI103" s="228"/>
      <c r="AJ103" s="228"/>
      <c r="AK103" s="228"/>
      <c r="AL103" s="228"/>
      <c r="AM103" s="228"/>
      <c r="AN103" s="228"/>
    </row>
    <row r="104" spans="1:40" ht="17.25" customHeight="1">
      <c r="A104" s="417" t="s">
        <v>173</v>
      </c>
      <c r="B104" s="41"/>
      <c r="C104" s="9"/>
      <c r="D104" s="487">
        <f>'EX. A Project Cost'!I103</f>
        <v>0</v>
      </c>
      <c r="E104" s="45"/>
      <c r="F104" s="44"/>
      <c r="G104" s="377"/>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9"/>
      <c r="AF104" s="228"/>
      <c r="AG104" s="228"/>
      <c r="AH104" s="228"/>
      <c r="AI104" s="228"/>
      <c r="AJ104" s="228"/>
      <c r="AK104" s="228"/>
      <c r="AL104" s="228"/>
      <c r="AM104" s="228"/>
      <c r="AN104" s="228"/>
    </row>
    <row r="105" spans="1:40" ht="17.25" customHeight="1">
      <c r="A105" s="419" t="s">
        <v>171</v>
      </c>
      <c r="B105" s="491">
        <f>'EX. A Project Cost'!B104</f>
        <v>0</v>
      </c>
      <c r="C105" s="414"/>
      <c r="D105" s="487">
        <f>'EX. A Project Cost'!I104</f>
        <v>0</v>
      </c>
      <c r="E105" s="45"/>
      <c r="F105" s="44"/>
      <c r="G105" s="377"/>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9"/>
      <c r="AF105" s="228"/>
      <c r="AG105" s="228"/>
      <c r="AH105" s="228"/>
      <c r="AI105" s="228"/>
      <c r="AJ105" s="228"/>
      <c r="AK105" s="228"/>
      <c r="AL105" s="228"/>
      <c r="AM105" s="228"/>
      <c r="AN105" s="228"/>
    </row>
    <row r="106" spans="1:40" ht="17.25" customHeight="1">
      <c r="A106" s="9"/>
      <c r="B106" s="424"/>
      <c r="C106" s="41"/>
      <c r="D106" s="227"/>
      <c r="E106" s="233"/>
      <c r="F106" s="233"/>
      <c r="G106" s="407"/>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9"/>
      <c r="AF106" s="228"/>
      <c r="AG106" s="228"/>
      <c r="AH106" s="228"/>
      <c r="AI106" s="228"/>
      <c r="AJ106" s="228"/>
      <c r="AK106" s="228"/>
      <c r="AL106" s="228"/>
      <c r="AM106" s="228"/>
      <c r="AN106" s="228"/>
    </row>
    <row r="107" spans="1:40" ht="17.25" customHeight="1">
      <c r="A107" s="9"/>
      <c r="B107" s="9"/>
      <c r="C107" s="41"/>
      <c r="D107" s="227"/>
      <c r="E107" s="233"/>
      <c r="F107" s="233"/>
      <c r="G107" s="404"/>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6"/>
      <c r="AF107" s="228"/>
      <c r="AG107" s="228"/>
      <c r="AH107" s="228"/>
      <c r="AI107" s="228"/>
      <c r="AJ107" s="228"/>
      <c r="AK107" s="228"/>
      <c r="AL107" s="228"/>
      <c r="AM107" s="228"/>
      <c r="AN107" s="228"/>
    </row>
    <row r="108" spans="1:40" ht="17.25" customHeight="1">
      <c r="A108" s="414" t="s">
        <v>45</v>
      </c>
      <c r="B108" s="414"/>
      <c r="C108" s="41"/>
      <c r="D108" s="227"/>
      <c r="E108" s="233"/>
      <c r="F108" s="233"/>
      <c r="G108" s="404"/>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6"/>
      <c r="AF108" s="228"/>
      <c r="AG108" s="228"/>
      <c r="AH108" s="228"/>
      <c r="AI108" s="228"/>
      <c r="AJ108" s="228"/>
      <c r="AK108" s="228"/>
      <c r="AL108" s="228"/>
      <c r="AM108" s="228"/>
      <c r="AN108" s="228"/>
    </row>
    <row r="109" spans="1:40" ht="17.25" customHeight="1">
      <c r="A109" s="416" t="s">
        <v>46</v>
      </c>
      <c r="B109" s="41"/>
      <c r="C109" s="41"/>
      <c r="D109" s="487">
        <f>'EX. A Project Cost'!I108</f>
        <v>0</v>
      </c>
      <c r="E109" s="45"/>
      <c r="F109" s="44"/>
      <c r="G109" s="401"/>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3"/>
      <c r="AF109" s="228"/>
      <c r="AG109" s="228"/>
      <c r="AH109" s="228"/>
      <c r="AI109" s="228"/>
      <c r="AJ109" s="228"/>
      <c r="AK109" s="228"/>
      <c r="AL109" s="228"/>
      <c r="AM109" s="228"/>
      <c r="AN109" s="228"/>
    </row>
    <row r="110" spans="1:40" ht="17.25" customHeight="1">
      <c r="A110" s="417" t="s">
        <v>47</v>
      </c>
      <c r="B110" s="41"/>
      <c r="C110" s="425"/>
      <c r="D110" s="487">
        <f>'EX. A Project Cost'!I109</f>
        <v>0</v>
      </c>
      <c r="E110" s="45"/>
      <c r="F110" s="44"/>
      <c r="G110" s="377"/>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9"/>
      <c r="AF110" s="228"/>
      <c r="AG110" s="228"/>
      <c r="AH110" s="228"/>
      <c r="AI110" s="228"/>
      <c r="AJ110" s="228"/>
      <c r="AK110" s="228"/>
      <c r="AL110" s="228"/>
      <c r="AM110" s="228"/>
      <c r="AN110" s="228"/>
    </row>
    <row r="111" spans="1:40" ht="17.25" customHeight="1">
      <c r="A111" s="419" t="s">
        <v>171</v>
      </c>
      <c r="B111" s="491">
        <f>'EX. A Project Cost'!B110</f>
        <v>0</v>
      </c>
      <c r="C111" s="9"/>
      <c r="D111" s="487">
        <f>'EX. A Project Cost'!I110</f>
        <v>0</v>
      </c>
      <c r="E111" s="45"/>
      <c r="F111" s="44"/>
      <c r="G111" s="377"/>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9"/>
      <c r="AF111" s="228"/>
      <c r="AG111" s="228"/>
      <c r="AH111" s="228"/>
      <c r="AI111" s="228"/>
      <c r="AJ111" s="228"/>
      <c r="AK111" s="228"/>
      <c r="AL111" s="228"/>
      <c r="AM111" s="228"/>
      <c r="AN111" s="228"/>
    </row>
    <row r="112" spans="1:40" ht="17.25" customHeight="1">
      <c r="A112" s="419" t="s">
        <v>171</v>
      </c>
      <c r="B112" s="491">
        <f>'EX. A Project Cost'!B111</f>
        <v>0</v>
      </c>
      <c r="C112" s="414"/>
      <c r="D112" s="487">
        <f>'EX. A Project Cost'!I111</f>
        <v>0</v>
      </c>
      <c r="E112" s="45"/>
      <c r="F112" s="44"/>
      <c r="G112" s="377"/>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9"/>
      <c r="AF112" s="228"/>
      <c r="AG112" s="228"/>
      <c r="AH112" s="228"/>
      <c r="AI112" s="228"/>
      <c r="AJ112" s="228"/>
      <c r="AK112" s="228"/>
      <c r="AL112" s="228"/>
      <c r="AM112" s="228"/>
      <c r="AN112" s="228"/>
    </row>
    <row r="113" spans="1:40" ht="17.25" customHeight="1">
      <c r="A113" s="9"/>
      <c r="B113" s="424"/>
      <c r="C113" s="41"/>
      <c r="D113" s="227"/>
      <c r="E113" s="233"/>
      <c r="F113" s="233"/>
      <c r="G113" s="407"/>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08"/>
      <c r="AE113" s="409"/>
      <c r="AF113" s="228"/>
      <c r="AG113" s="228"/>
      <c r="AH113" s="228"/>
      <c r="AI113" s="228"/>
      <c r="AJ113" s="228"/>
      <c r="AK113" s="228"/>
      <c r="AL113" s="228"/>
      <c r="AM113" s="228"/>
      <c r="AN113" s="228"/>
    </row>
    <row r="114" spans="1:40" ht="17.25" customHeight="1">
      <c r="A114" s="414" t="s">
        <v>283</v>
      </c>
      <c r="B114" s="414"/>
      <c r="C114" s="41"/>
      <c r="D114" s="493">
        <f>SUM(D7:E113)</f>
        <v>0</v>
      </c>
      <c r="E114" s="79"/>
      <c r="F114" s="78"/>
      <c r="G114" s="519">
        <f>SUM(G7:G113)</f>
        <v>0</v>
      </c>
      <c r="H114" s="519">
        <f>SUM(H7:H113)</f>
        <v>0</v>
      </c>
      <c r="I114" s="519">
        <f aca="true" t="shared" si="1" ref="I114:AE114">SUM(I7:I113)</f>
        <v>0</v>
      </c>
      <c r="J114" s="519">
        <f t="shared" si="1"/>
        <v>0</v>
      </c>
      <c r="K114" s="519">
        <f t="shared" si="1"/>
        <v>0</v>
      </c>
      <c r="L114" s="519">
        <f t="shared" si="1"/>
        <v>0</v>
      </c>
      <c r="M114" s="519">
        <f t="shared" si="1"/>
        <v>0</v>
      </c>
      <c r="N114" s="519">
        <f t="shared" si="1"/>
        <v>0</v>
      </c>
      <c r="O114" s="519">
        <f t="shared" si="1"/>
        <v>0</v>
      </c>
      <c r="P114" s="519">
        <f t="shared" si="1"/>
        <v>0</v>
      </c>
      <c r="Q114" s="519">
        <f t="shared" si="1"/>
        <v>0</v>
      </c>
      <c r="R114" s="519">
        <f t="shared" si="1"/>
        <v>0</v>
      </c>
      <c r="S114" s="519">
        <f t="shared" si="1"/>
        <v>0</v>
      </c>
      <c r="T114" s="519">
        <f t="shared" si="1"/>
        <v>0</v>
      </c>
      <c r="U114" s="519">
        <f t="shared" si="1"/>
        <v>0</v>
      </c>
      <c r="V114" s="519">
        <f t="shared" si="1"/>
        <v>0</v>
      </c>
      <c r="W114" s="519">
        <f t="shared" si="1"/>
        <v>0</v>
      </c>
      <c r="X114" s="519">
        <f t="shared" si="1"/>
        <v>0</v>
      </c>
      <c r="Y114" s="519">
        <f t="shared" si="1"/>
        <v>0</v>
      </c>
      <c r="Z114" s="519">
        <f t="shared" si="1"/>
        <v>0</v>
      </c>
      <c r="AA114" s="519">
        <f t="shared" si="1"/>
        <v>0</v>
      </c>
      <c r="AB114" s="519">
        <f t="shared" si="1"/>
        <v>0</v>
      </c>
      <c r="AC114" s="519">
        <f t="shared" si="1"/>
        <v>0</v>
      </c>
      <c r="AD114" s="519">
        <f t="shared" si="1"/>
        <v>0</v>
      </c>
      <c r="AE114" s="519">
        <f t="shared" si="1"/>
        <v>0</v>
      </c>
      <c r="AF114" s="228"/>
      <c r="AG114" s="228"/>
      <c r="AH114" s="228"/>
      <c r="AI114" s="228"/>
      <c r="AJ114" s="228"/>
      <c r="AK114" s="228"/>
      <c r="AL114" s="228"/>
      <c r="AM114" s="228"/>
      <c r="AN114" s="228"/>
    </row>
    <row r="115" spans="1:40" ht="17.25" customHeight="1">
      <c r="A115" s="414"/>
      <c r="B115" s="414"/>
      <c r="C115" s="414"/>
      <c r="D115" s="227"/>
      <c r="E115" s="233"/>
      <c r="F115" s="233"/>
      <c r="G115" s="407"/>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08"/>
      <c r="AE115" s="409"/>
      <c r="AF115" s="228"/>
      <c r="AG115" s="228"/>
      <c r="AH115" s="228"/>
      <c r="AI115" s="228"/>
      <c r="AJ115" s="228"/>
      <c r="AK115" s="228"/>
      <c r="AL115" s="228"/>
      <c r="AM115" s="228"/>
      <c r="AN115" s="228"/>
    </row>
    <row r="116" spans="1:31" ht="17.25" customHeight="1">
      <c r="A116" s="511"/>
      <c r="B116" s="9"/>
      <c r="C116" s="9"/>
      <c r="D116" s="9"/>
      <c r="E116" s="9"/>
      <c r="G116" s="410"/>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11"/>
      <c r="AD116" s="411"/>
      <c r="AE116" s="412"/>
    </row>
    <row r="117" spans="1:31" ht="17.25" customHeight="1">
      <c r="A117" s="512" t="s">
        <v>509</v>
      </c>
      <c r="B117" s="513"/>
      <c r="C117" s="9"/>
      <c r="D117" s="9"/>
      <c r="E117" s="9"/>
      <c r="G117" s="410"/>
      <c r="H117" s="411"/>
      <c r="I117" s="411"/>
      <c r="J117" s="411"/>
      <c r="K117" s="411"/>
      <c r="L117" s="411"/>
      <c r="M117" s="411"/>
      <c r="N117" s="411"/>
      <c r="O117" s="411"/>
      <c r="P117" s="411"/>
      <c r="Q117" s="411"/>
      <c r="R117" s="411"/>
      <c r="S117" s="411"/>
      <c r="T117" s="411"/>
      <c r="U117" s="411"/>
      <c r="V117" s="411"/>
      <c r="W117" s="411"/>
      <c r="X117" s="411"/>
      <c r="Y117" s="411"/>
      <c r="Z117" s="411"/>
      <c r="AA117" s="411"/>
      <c r="AB117" s="411"/>
      <c r="AC117" s="411"/>
      <c r="AD117" s="411"/>
      <c r="AE117" s="412"/>
    </row>
    <row r="118" spans="1:31" ht="17.25" customHeight="1">
      <c r="A118" s="426" t="s">
        <v>203</v>
      </c>
      <c r="B118" s="9"/>
      <c r="C118" s="9"/>
      <c r="D118" s="514" t="s">
        <v>258</v>
      </c>
      <c r="E118" s="9"/>
      <c r="G118" s="410"/>
      <c r="H118" s="411"/>
      <c r="I118" s="411"/>
      <c r="J118" s="411"/>
      <c r="K118" s="411"/>
      <c r="L118" s="411"/>
      <c r="M118" s="411"/>
      <c r="N118" s="411"/>
      <c r="O118" s="411"/>
      <c r="P118" s="411"/>
      <c r="Q118" s="411"/>
      <c r="R118" s="411"/>
      <c r="S118" s="411"/>
      <c r="T118" s="411"/>
      <c r="U118" s="411"/>
      <c r="V118" s="411"/>
      <c r="W118" s="411"/>
      <c r="X118" s="411"/>
      <c r="Y118" s="411"/>
      <c r="Z118" s="411"/>
      <c r="AA118" s="411"/>
      <c r="AB118" s="411"/>
      <c r="AC118" s="411"/>
      <c r="AD118" s="411"/>
      <c r="AE118" s="412"/>
    </row>
    <row r="119" spans="1:31" ht="17.25" customHeight="1">
      <c r="A119" s="149">
        <v>1</v>
      </c>
      <c r="B119" s="418" t="s">
        <v>204</v>
      </c>
      <c r="C119" s="9"/>
      <c r="D119" s="147"/>
      <c r="E119" s="45"/>
      <c r="F119" s="44"/>
      <c r="G119" s="401"/>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3"/>
    </row>
    <row r="120" spans="1:31" ht="17.25" customHeight="1">
      <c r="A120" s="149">
        <v>2</v>
      </c>
      <c r="B120" s="418" t="s">
        <v>278</v>
      </c>
      <c r="C120" s="9"/>
      <c r="D120" s="147"/>
      <c r="E120" s="45"/>
      <c r="F120" s="44"/>
      <c r="G120" s="377"/>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9"/>
    </row>
    <row r="121" spans="1:31" ht="17.25" customHeight="1">
      <c r="A121" s="150">
        <v>3</v>
      </c>
      <c r="B121" s="147"/>
      <c r="C121" s="9"/>
      <c r="D121" s="147"/>
      <c r="E121" s="45"/>
      <c r="F121" s="44"/>
      <c r="G121" s="377"/>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9"/>
    </row>
    <row r="122" spans="1:31" ht="17.25" customHeight="1">
      <c r="A122" s="150">
        <v>4</v>
      </c>
      <c r="B122" s="147"/>
      <c r="C122" s="9"/>
      <c r="D122" s="147"/>
      <c r="E122" s="45"/>
      <c r="F122" s="44"/>
      <c r="G122" s="377"/>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9"/>
    </row>
    <row r="123" spans="1:31" ht="17.25" customHeight="1">
      <c r="A123" s="150">
        <v>5</v>
      </c>
      <c r="B123" s="147"/>
      <c r="C123" s="9"/>
      <c r="D123" s="147"/>
      <c r="E123" s="45"/>
      <c r="F123" s="44"/>
      <c r="G123" s="377"/>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9"/>
    </row>
    <row r="124" spans="1:31" ht="17.25" customHeight="1">
      <c r="A124" s="149">
        <v>6</v>
      </c>
      <c r="B124" s="147"/>
      <c r="C124" s="9"/>
      <c r="D124" s="147"/>
      <c r="E124" s="45"/>
      <c r="F124" s="44"/>
      <c r="G124" s="377"/>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9"/>
    </row>
    <row r="125" spans="1:31" ht="17.25" customHeight="1">
      <c r="A125" s="427"/>
      <c r="B125" s="9"/>
      <c r="C125" s="9"/>
      <c r="D125" s="9"/>
      <c r="E125" s="9"/>
      <c r="G125" s="386"/>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8"/>
    </row>
    <row r="126" spans="1:31" ht="17.25" customHeight="1">
      <c r="A126" s="428" t="s">
        <v>163</v>
      </c>
      <c r="B126" s="9"/>
      <c r="C126" s="9"/>
      <c r="D126" s="9"/>
      <c r="E126" s="9"/>
      <c r="G126" s="432">
        <f>SUM(G119:G124)</f>
        <v>0</v>
      </c>
      <c r="H126" s="433">
        <f>SUM(H119:H124)</f>
        <v>0</v>
      </c>
      <c r="I126" s="433">
        <f>SUM(I119:I124)</f>
        <v>0</v>
      </c>
      <c r="J126" s="433">
        <f>SUM(J119:J124)</f>
        <v>0</v>
      </c>
      <c r="K126" s="433">
        <f aca="true" t="shared" si="2" ref="K126:AD126">SUM(K119:K124)</f>
        <v>0</v>
      </c>
      <c r="L126" s="433">
        <f t="shared" si="2"/>
        <v>0</v>
      </c>
      <c r="M126" s="433">
        <f t="shared" si="2"/>
        <v>0</v>
      </c>
      <c r="N126" s="433">
        <f t="shared" si="2"/>
        <v>0</v>
      </c>
      <c r="O126" s="433">
        <f t="shared" si="2"/>
        <v>0</v>
      </c>
      <c r="P126" s="433">
        <f t="shared" si="2"/>
        <v>0</v>
      </c>
      <c r="Q126" s="433">
        <f t="shared" si="2"/>
        <v>0</v>
      </c>
      <c r="R126" s="433">
        <f t="shared" si="2"/>
        <v>0</v>
      </c>
      <c r="S126" s="433">
        <f t="shared" si="2"/>
        <v>0</v>
      </c>
      <c r="T126" s="433">
        <f t="shared" si="2"/>
        <v>0</v>
      </c>
      <c r="U126" s="433">
        <f t="shared" si="2"/>
        <v>0</v>
      </c>
      <c r="V126" s="433">
        <f t="shared" si="2"/>
        <v>0</v>
      </c>
      <c r="W126" s="433">
        <f t="shared" si="2"/>
        <v>0</v>
      </c>
      <c r="X126" s="433">
        <f t="shared" si="2"/>
        <v>0</v>
      </c>
      <c r="Y126" s="433">
        <f t="shared" si="2"/>
        <v>0</v>
      </c>
      <c r="Z126" s="433">
        <f t="shared" si="2"/>
        <v>0</v>
      </c>
      <c r="AA126" s="433">
        <f t="shared" si="2"/>
        <v>0</v>
      </c>
      <c r="AB126" s="433">
        <f t="shared" si="2"/>
        <v>0</v>
      </c>
      <c r="AC126" s="433">
        <f t="shared" si="2"/>
        <v>0</v>
      </c>
      <c r="AD126" s="433">
        <f t="shared" si="2"/>
        <v>0</v>
      </c>
      <c r="AE126" s="434">
        <f>SUM(AE119:AE124)</f>
        <v>0</v>
      </c>
    </row>
    <row r="127" spans="1:31" ht="17.25" customHeight="1" thickBot="1">
      <c r="A127" s="428" t="s">
        <v>164</v>
      </c>
      <c r="B127" s="9"/>
      <c r="C127" s="9"/>
      <c r="D127" s="9"/>
      <c r="E127" s="9"/>
      <c r="G127" s="435">
        <f>G126</f>
        <v>0</v>
      </c>
      <c r="H127" s="436">
        <f aca="true" t="shared" si="3" ref="H127:AE127">H126+G127</f>
        <v>0</v>
      </c>
      <c r="I127" s="436">
        <f t="shared" si="3"/>
        <v>0</v>
      </c>
      <c r="J127" s="436">
        <f t="shared" si="3"/>
        <v>0</v>
      </c>
      <c r="K127" s="436">
        <f t="shared" si="3"/>
        <v>0</v>
      </c>
      <c r="L127" s="436">
        <f t="shared" si="3"/>
        <v>0</v>
      </c>
      <c r="M127" s="436">
        <f t="shared" si="3"/>
        <v>0</v>
      </c>
      <c r="N127" s="436">
        <f t="shared" si="3"/>
        <v>0</v>
      </c>
      <c r="O127" s="436">
        <f t="shared" si="3"/>
        <v>0</v>
      </c>
      <c r="P127" s="436">
        <f t="shared" si="3"/>
        <v>0</v>
      </c>
      <c r="Q127" s="436">
        <f t="shared" si="3"/>
        <v>0</v>
      </c>
      <c r="R127" s="436">
        <f t="shared" si="3"/>
        <v>0</v>
      </c>
      <c r="S127" s="436">
        <f t="shared" si="3"/>
        <v>0</v>
      </c>
      <c r="T127" s="436">
        <f t="shared" si="3"/>
        <v>0</v>
      </c>
      <c r="U127" s="436">
        <f t="shared" si="3"/>
        <v>0</v>
      </c>
      <c r="V127" s="436">
        <f t="shared" si="3"/>
        <v>0</v>
      </c>
      <c r="W127" s="436">
        <f t="shared" si="3"/>
        <v>0</v>
      </c>
      <c r="X127" s="436">
        <f t="shared" si="3"/>
        <v>0</v>
      </c>
      <c r="Y127" s="436">
        <f t="shared" si="3"/>
        <v>0</v>
      </c>
      <c r="Z127" s="436">
        <f t="shared" si="3"/>
        <v>0</v>
      </c>
      <c r="AA127" s="436">
        <f t="shared" si="3"/>
        <v>0</v>
      </c>
      <c r="AB127" s="436">
        <f t="shared" si="3"/>
        <v>0</v>
      </c>
      <c r="AC127" s="436">
        <f t="shared" si="3"/>
        <v>0</v>
      </c>
      <c r="AD127" s="436">
        <f t="shared" si="3"/>
        <v>0</v>
      </c>
      <c r="AE127" s="437">
        <f t="shared" si="3"/>
        <v>0</v>
      </c>
    </row>
    <row r="128" spans="1:5" ht="12.75" thickTop="1">
      <c r="A128" s="516" t="s">
        <v>512</v>
      </c>
      <c r="B128" s="80"/>
      <c r="C128" s="80"/>
      <c r="D128" s="80"/>
      <c r="E128" s="9"/>
    </row>
    <row r="129" spans="1:5" ht="12">
      <c r="A129" s="80" t="s">
        <v>165</v>
      </c>
      <c r="B129" s="80"/>
      <c r="C129" s="80"/>
      <c r="D129" s="80"/>
      <c r="E129" s="9"/>
    </row>
    <row r="130" spans="1:5" ht="12">
      <c r="A130" s="80" t="s">
        <v>166</v>
      </c>
      <c r="B130" s="80"/>
      <c r="C130" s="80"/>
      <c r="D130" s="80"/>
      <c r="E130" s="80"/>
    </row>
  </sheetData>
  <sheetProtection/>
  <mergeCells count="1">
    <mergeCell ref="A3:E3"/>
  </mergeCells>
  <printOptions horizontalCentered="1"/>
  <pageMargins left="0.5" right="0.5" top="0.75" bottom="0.25" header="0.63" footer="0.25"/>
  <pageSetup fitToHeight="2" fitToWidth="2" orientation="landscape" scale="45" r:id="rId1"/>
  <headerFooter alignWithMargins="0">
    <oddHeader>&amp;C&amp;"Arial,Bold"&amp;12EXHIBIT B
PROJECT COST BREAKDOWN WORKSHEET</oddHeader>
    <oddFooter>&amp;L&amp;12
&amp;C&amp;P of &amp;N&amp;R&amp;12Version 2011
</oddFooter>
  </headerFooter>
  <rowBreaks count="1" manualBreakCount="1">
    <brk id="66" max="30" man="1"/>
  </rowBreaks>
  <colBreaks count="1" manualBreakCount="1">
    <brk id="19" max="129" man="1"/>
  </colBreaks>
</worksheet>
</file>

<file path=xl/worksheets/sheet8.xml><?xml version="1.0" encoding="utf-8"?>
<worksheet xmlns="http://schemas.openxmlformats.org/spreadsheetml/2006/main" xmlns:r="http://schemas.openxmlformats.org/officeDocument/2006/relationships">
  <sheetPr codeName="Sheet5" transitionEvaluation="1" transitionEntry="1"/>
  <dimension ref="A1:IV167"/>
  <sheetViews>
    <sheetView showGridLines="0" showZeros="0" defaultGridColor="0" view="pageLayout" zoomScaleSheetLayoutView="100" colorId="23" workbookViewId="0" topLeftCell="A1">
      <selection activeCell="A25" sqref="A25"/>
    </sheetView>
  </sheetViews>
  <sheetFormatPr defaultColWidth="10.57421875" defaultRowHeight="12.75"/>
  <cols>
    <col min="1" max="1" width="17.57421875" style="15" customWidth="1"/>
    <col min="2" max="2" width="9.7109375" style="15" customWidth="1"/>
    <col min="3" max="3" width="3.140625" style="15" customWidth="1"/>
    <col min="4" max="4" width="9.140625" style="15" customWidth="1"/>
    <col min="5" max="5" width="2.7109375" style="15" customWidth="1"/>
    <col min="6" max="6" width="6.28125" style="15" customWidth="1"/>
    <col min="7" max="7" width="1.7109375" style="15" customWidth="1"/>
    <col min="8" max="8" width="10.57421875" style="15" customWidth="1"/>
    <col min="9" max="9" width="2.421875" style="15" customWidth="1"/>
    <col min="10" max="10" width="11.7109375" style="15" customWidth="1"/>
    <col min="11" max="11" width="1.7109375" style="15" customWidth="1"/>
    <col min="12" max="12" width="12.28125" style="15" customWidth="1"/>
    <col min="13" max="13" width="1.7109375" style="15" customWidth="1"/>
    <col min="14" max="14" width="10.7109375" style="15" customWidth="1"/>
    <col min="15" max="15" width="2.00390625" style="15" customWidth="1"/>
    <col min="16" max="16" width="10.8515625" style="15" customWidth="1"/>
    <col min="17" max="17" width="1.7109375" style="15" customWidth="1"/>
    <col min="18" max="18" width="13.57421875" style="15" customWidth="1"/>
    <col min="19" max="19" width="10.57421875" style="15" customWidth="1"/>
    <col min="20" max="20" width="17.00390625" style="15" customWidth="1"/>
    <col min="21" max="16384" width="10.57421875" style="15" customWidth="1"/>
  </cols>
  <sheetData>
    <row r="1" ht="15">
      <c r="A1" s="123">
        <f>'Input Page'!C8</f>
        <v>0</v>
      </c>
    </row>
    <row r="2" spans="1:3" ht="21" customHeight="1">
      <c r="A2" s="16"/>
      <c r="B2" s="16"/>
      <c r="C2" s="16"/>
    </row>
    <row r="3" spans="1:3" ht="15">
      <c r="A3" s="124" t="s">
        <v>302</v>
      </c>
      <c r="B3" s="17"/>
      <c r="C3" s="17"/>
    </row>
    <row r="4" spans="2:18" ht="12">
      <c r="B4" s="17"/>
      <c r="C4" s="17"/>
      <c r="F4" s="18"/>
      <c r="H4" s="18"/>
      <c r="I4" s="18"/>
      <c r="J4" s="18"/>
      <c r="L4" s="132"/>
      <c r="N4" s="132"/>
      <c r="O4" s="132"/>
      <c r="P4" s="132"/>
      <c r="R4" s="132"/>
    </row>
    <row r="5" spans="1:18" ht="12.75">
      <c r="A5" s="140" t="s">
        <v>225</v>
      </c>
      <c r="B5" s="94"/>
      <c r="C5" s="94"/>
      <c r="R5" s="99"/>
    </row>
    <row r="6" spans="1:18" ht="44.25" customHeight="1">
      <c r="A6" s="139" t="s">
        <v>183</v>
      </c>
      <c r="B6" s="135" t="s">
        <v>226</v>
      </c>
      <c r="C6" s="136"/>
      <c r="D6" s="137" t="s">
        <v>224</v>
      </c>
      <c r="E6" s="137"/>
      <c r="F6" s="138" t="s">
        <v>73</v>
      </c>
      <c r="G6" s="137"/>
      <c r="H6" s="138" t="s">
        <v>300</v>
      </c>
      <c r="I6" s="138"/>
      <c r="J6" s="138" t="s">
        <v>274</v>
      </c>
      <c r="K6" s="137"/>
      <c r="L6" s="138" t="s">
        <v>275</v>
      </c>
      <c r="M6" s="137"/>
      <c r="N6" s="138" t="s">
        <v>304</v>
      </c>
      <c r="O6" s="138"/>
      <c r="P6" s="138" t="s">
        <v>276</v>
      </c>
      <c r="Q6" s="137"/>
      <c r="R6" s="138" t="s">
        <v>74</v>
      </c>
    </row>
    <row r="7" spans="1:21" ht="16.5" customHeight="1">
      <c r="A7" s="151"/>
      <c r="B7" s="152"/>
      <c r="C7" s="86"/>
      <c r="D7" s="153"/>
      <c r="E7" s="21"/>
      <c r="F7" s="153"/>
      <c r="G7" s="21"/>
      <c r="H7" s="142"/>
      <c r="I7" s="133"/>
      <c r="J7" s="142"/>
      <c r="K7" s="96"/>
      <c r="L7" s="142"/>
      <c r="M7" s="96"/>
      <c r="N7" s="142"/>
      <c r="O7" s="133"/>
      <c r="P7" s="495">
        <f>L7-N7</f>
        <v>0</v>
      </c>
      <c r="Q7" s="96"/>
      <c r="R7" s="95">
        <f aca="true" t="shared" si="0" ref="R7:R16">(L7-N7)*F7</f>
        <v>0</v>
      </c>
      <c r="U7" s="15">
        <f aca="true" t="shared" si="1" ref="U7:U14">F7*D7</f>
        <v>0</v>
      </c>
    </row>
    <row r="8" spans="1:21" ht="16.5" customHeight="1">
      <c r="A8" s="151"/>
      <c r="B8" s="152"/>
      <c r="C8" s="86"/>
      <c r="D8" s="153"/>
      <c r="E8" s="21"/>
      <c r="F8" s="153"/>
      <c r="G8" s="21"/>
      <c r="H8" s="142"/>
      <c r="I8" s="133"/>
      <c r="J8" s="142"/>
      <c r="K8" s="96"/>
      <c r="L8" s="142"/>
      <c r="M8" s="96"/>
      <c r="N8" s="142"/>
      <c r="O8" s="133"/>
      <c r="P8" s="495">
        <f aca="true" t="shared" si="2" ref="P8:P16">L8-N8</f>
        <v>0</v>
      </c>
      <c r="Q8" s="96"/>
      <c r="R8" s="95">
        <f t="shared" si="0"/>
        <v>0</v>
      </c>
      <c r="U8" s="15">
        <f t="shared" si="1"/>
        <v>0</v>
      </c>
    </row>
    <row r="9" spans="1:21" ht="16.5" customHeight="1">
      <c r="A9" s="151"/>
      <c r="B9" s="152"/>
      <c r="C9" s="86"/>
      <c r="D9" s="153"/>
      <c r="E9" s="21"/>
      <c r="F9" s="153"/>
      <c r="G9" s="21"/>
      <c r="H9" s="142"/>
      <c r="I9" s="133"/>
      <c r="J9" s="142"/>
      <c r="K9" s="96"/>
      <c r="L9" s="142"/>
      <c r="M9" s="96"/>
      <c r="N9" s="142"/>
      <c r="O9" s="133"/>
      <c r="P9" s="495">
        <f t="shared" si="2"/>
        <v>0</v>
      </c>
      <c r="Q9" s="96"/>
      <c r="R9" s="95">
        <f t="shared" si="0"/>
        <v>0</v>
      </c>
      <c r="U9" s="15">
        <f t="shared" si="1"/>
        <v>0</v>
      </c>
    </row>
    <row r="10" spans="1:21" ht="16.5" customHeight="1">
      <c r="A10" s="151"/>
      <c r="B10" s="152"/>
      <c r="C10" s="86"/>
      <c r="D10" s="153"/>
      <c r="E10" s="21"/>
      <c r="F10" s="153"/>
      <c r="G10" s="21"/>
      <c r="H10" s="142"/>
      <c r="I10" s="133"/>
      <c r="J10" s="142"/>
      <c r="K10" s="96"/>
      <c r="L10" s="142"/>
      <c r="M10" s="96"/>
      <c r="N10" s="142"/>
      <c r="O10" s="133"/>
      <c r="P10" s="495">
        <f t="shared" si="2"/>
        <v>0</v>
      </c>
      <c r="Q10" s="96"/>
      <c r="R10" s="95">
        <f t="shared" si="0"/>
        <v>0</v>
      </c>
      <c r="U10" s="15">
        <f t="shared" si="1"/>
        <v>0</v>
      </c>
    </row>
    <row r="11" spans="1:21" ht="16.5" customHeight="1">
      <c r="A11" s="151"/>
      <c r="B11" s="152"/>
      <c r="C11" s="86"/>
      <c r="D11" s="153"/>
      <c r="E11" s="21"/>
      <c r="F11" s="153"/>
      <c r="G11" s="21"/>
      <c r="H11" s="142"/>
      <c r="I11" s="133"/>
      <c r="J11" s="142"/>
      <c r="K11" s="96"/>
      <c r="L11" s="142"/>
      <c r="M11" s="96"/>
      <c r="N11" s="142"/>
      <c r="O11" s="133"/>
      <c r="P11" s="495">
        <f t="shared" si="2"/>
        <v>0</v>
      </c>
      <c r="Q11" s="96"/>
      <c r="R11" s="95">
        <f t="shared" si="0"/>
        <v>0</v>
      </c>
      <c r="U11" s="15">
        <f t="shared" si="1"/>
        <v>0</v>
      </c>
    </row>
    <row r="12" spans="1:21" ht="16.5" customHeight="1">
      <c r="A12" s="151"/>
      <c r="B12" s="152"/>
      <c r="C12" s="86"/>
      <c r="D12" s="153"/>
      <c r="E12" s="21"/>
      <c r="F12" s="153"/>
      <c r="G12" s="21"/>
      <c r="H12" s="142"/>
      <c r="I12" s="133"/>
      <c r="J12" s="142"/>
      <c r="K12" s="96"/>
      <c r="L12" s="142"/>
      <c r="M12" s="96"/>
      <c r="N12" s="142"/>
      <c r="O12" s="133"/>
      <c r="P12" s="495">
        <f t="shared" si="2"/>
        <v>0</v>
      </c>
      <c r="Q12" s="96"/>
      <c r="R12" s="95">
        <f t="shared" si="0"/>
        <v>0</v>
      </c>
      <c r="U12" s="15">
        <f t="shared" si="1"/>
        <v>0</v>
      </c>
    </row>
    <row r="13" spans="1:21" ht="16.5" customHeight="1">
      <c r="A13" s="151"/>
      <c r="B13" s="152"/>
      <c r="C13" s="86"/>
      <c r="D13" s="153"/>
      <c r="E13" s="21"/>
      <c r="F13" s="153"/>
      <c r="G13" s="21"/>
      <c r="H13" s="142"/>
      <c r="I13" s="133"/>
      <c r="J13" s="142"/>
      <c r="K13" s="96"/>
      <c r="L13" s="142"/>
      <c r="M13" s="96"/>
      <c r="N13" s="142"/>
      <c r="O13" s="133"/>
      <c r="P13" s="495">
        <f t="shared" si="2"/>
        <v>0</v>
      </c>
      <c r="Q13" s="96"/>
      <c r="R13" s="95">
        <f t="shared" si="0"/>
        <v>0</v>
      </c>
      <c r="U13" s="15">
        <f t="shared" si="1"/>
        <v>0</v>
      </c>
    </row>
    <row r="14" spans="1:21" ht="16.5" customHeight="1">
      <c r="A14" s="151"/>
      <c r="B14" s="152"/>
      <c r="C14" s="86"/>
      <c r="D14" s="153"/>
      <c r="E14" s="21"/>
      <c r="F14" s="153"/>
      <c r="G14" s="21"/>
      <c r="H14" s="142"/>
      <c r="I14" s="133"/>
      <c r="J14" s="142"/>
      <c r="K14" s="96"/>
      <c r="L14" s="142"/>
      <c r="M14" s="96"/>
      <c r="N14" s="142"/>
      <c r="O14" s="133"/>
      <c r="P14" s="495">
        <f t="shared" si="2"/>
        <v>0</v>
      </c>
      <c r="Q14" s="96"/>
      <c r="R14" s="95">
        <f t="shared" si="0"/>
        <v>0</v>
      </c>
      <c r="U14" s="15">
        <f t="shared" si="1"/>
        <v>0</v>
      </c>
    </row>
    <row r="15" spans="1:21" ht="16.5" customHeight="1">
      <c r="A15" s="151"/>
      <c r="B15" s="152"/>
      <c r="C15" s="86"/>
      <c r="D15" s="153"/>
      <c r="E15" s="21"/>
      <c r="F15" s="153"/>
      <c r="G15" s="21"/>
      <c r="H15" s="142"/>
      <c r="I15" s="133"/>
      <c r="J15" s="142"/>
      <c r="K15" s="96"/>
      <c r="L15" s="142"/>
      <c r="M15" s="96"/>
      <c r="N15" s="142"/>
      <c r="O15" s="133"/>
      <c r="P15" s="495">
        <f t="shared" si="2"/>
        <v>0</v>
      </c>
      <c r="Q15" s="96"/>
      <c r="R15" s="95">
        <f t="shared" si="0"/>
        <v>0</v>
      </c>
      <c r="U15" s="15">
        <f>F15*D15</f>
        <v>0</v>
      </c>
    </row>
    <row r="16" spans="1:21" ht="16.5" customHeight="1">
      <c r="A16" s="151"/>
      <c r="B16" s="152"/>
      <c r="C16" s="17"/>
      <c r="D16" s="153"/>
      <c r="E16" s="21"/>
      <c r="F16" s="153"/>
      <c r="G16" s="21"/>
      <c r="H16" s="142"/>
      <c r="I16" s="133"/>
      <c r="J16" s="142"/>
      <c r="K16" s="96"/>
      <c r="L16" s="142"/>
      <c r="M16" s="96"/>
      <c r="N16" s="142"/>
      <c r="O16" s="133"/>
      <c r="P16" s="495">
        <f t="shared" si="2"/>
        <v>0</v>
      </c>
      <c r="Q16" s="96"/>
      <c r="R16" s="95">
        <f t="shared" si="0"/>
        <v>0</v>
      </c>
      <c r="U16" s="15">
        <f>F16*D16</f>
        <v>0</v>
      </c>
    </row>
    <row r="17" spans="1:3" ht="16.5" customHeight="1">
      <c r="A17" s="17"/>
      <c r="B17" s="17"/>
      <c r="C17" s="17"/>
    </row>
    <row r="18" spans="1:21" ht="16.5" customHeight="1" thickBot="1">
      <c r="A18" s="82" t="s">
        <v>72</v>
      </c>
      <c r="B18" s="169"/>
      <c r="C18" s="169"/>
      <c r="D18" s="113"/>
      <c r="E18" s="113"/>
      <c r="F18" s="204">
        <f>SUM(F7:F16)</f>
        <v>0</v>
      </c>
      <c r="G18" s="113"/>
      <c r="H18" s="171"/>
      <c r="I18" s="171"/>
      <c r="J18" s="171"/>
      <c r="K18" s="113"/>
      <c r="L18" s="113"/>
      <c r="M18" s="113"/>
      <c r="N18" s="113"/>
      <c r="O18" s="113"/>
      <c r="P18" s="113"/>
      <c r="Q18" s="113"/>
      <c r="R18" s="112">
        <f>SUM(R7:R16)</f>
        <v>0</v>
      </c>
      <c r="U18" s="15">
        <f>SUM(U7:U16)</f>
        <v>0</v>
      </c>
    </row>
    <row r="19" spans="1:18" ht="16.5" customHeight="1" thickBot="1" thickTop="1">
      <c r="A19" s="205" t="s">
        <v>75</v>
      </c>
      <c r="B19" s="169"/>
      <c r="C19" s="169"/>
      <c r="D19" s="113"/>
      <c r="E19" s="113"/>
      <c r="F19" s="171"/>
      <c r="G19" s="113"/>
      <c r="H19" s="113"/>
      <c r="I19" s="113"/>
      <c r="J19" s="113"/>
      <c r="K19" s="113"/>
      <c r="L19" s="113"/>
      <c r="M19" s="113"/>
      <c r="N19" s="113"/>
      <c r="O19" s="113"/>
      <c r="P19" s="113"/>
      <c r="Q19" s="113"/>
      <c r="R19" s="112">
        <f>R18*12</f>
        <v>0</v>
      </c>
    </row>
    <row r="20" spans="1:18" ht="12.75" thickTop="1">
      <c r="A20" s="20"/>
      <c r="B20" s="20"/>
      <c r="C20" s="20"/>
      <c r="F20" s="19"/>
      <c r="H20" s="19"/>
      <c r="I20" s="19"/>
      <c r="J20" s="19"/>
      <c r="R20" s="19"/>
    </row>
    <row r="22" spans="1:18" ht="29.25" customHeight="1">
      <c r="A22" s="578" t="s">
        <v>277</v>
      </c>
      <c r="B22" s="578"/>
      <c r="C22" s="578"/>
      <c r="D22" s="578"/>
      <c r="E22" s="578"/>
      <c r="F22" s="578"/>
      <c r="G22" s="578"/>
      <c r="H22" s="578"/>
      <c r="I22" s="578"/>
      <c r="J22" s="578"/>
      <c r="K22" s="578"/>
      <c r="L22" s="578"/>
      <c r="M22" s="578"/>
      <c r="N22" s="578"/>
      <c r="O22" s="578"/>
      <c r="Q22" s="134"/>
      <c r="R22" s="134"/>
    </row>
    <row r="23" spans="1:3" ht="12">
      <c r="A23" s="17"/>
      <c r="B23" s="17"/>
      <c r="C23" s="17"/>
    </row>
    <row r="24" spans="1:12" ht="12">
      <c r="A24" s="194" t="s">
        <v>537</v>
      </c>
      <c r="B24" s="195"/>
      <c r="C24" s="196"/>
      <c r="D24" s="195"/>
      <c r="E24" s="195"/>
      <c r="F24" s="195"/>
      <c r="G24" s="195"/>
      <c r="H24" s="195"/>
      <c r="I24" s="195"/>
      <c r="J24" s="195"/>
      <c r="K24" s="195"/>
      <c r="L24" s="195"/>
    </row>
    <row r="25" spans="1:12" ht="12">
      <c r="A25" s="192" t="s">
        <v>513</v>
      </c>
      <c r="B25" s="195"/>
      <c r="C25" s="196"/>
      <c r="D25" s="195"/>
      <c r="E25" s="195"/>
      <c r="F25" s="195"/>
      <c r="G25" s="195"/>
      <c r="H25" s="195"/>
      <c r="I25" s="195"/>
      <c r="J25" s="195"/>
      <c r="K25" s="195"/>
      <c r="L25" s="195"/>
    </row>
    <row r="26" spans="1:12" ht="12">
      <c r="A26" s="192" t="s">
        <v>514</v>
      </c>
      <c r="B26" s="195"/>
      <c r="C26" s="196"/>
      <c r="D26" s="195"/>
      <c r="E26" s="195"/>
      <c r="F26" s="195"/>
      <c r="G26" s="195"/>
      <c r="H26" s="195"/>
      <c r="I26" s="195"/>
      <c r="J26" s="195"/>
      <c r="K26" s="195"/>
      <c r="L26" s="195"/>
    </row>
    <row r="27" spans="1:12" ht="12">
      <c r="A27" s="192" t="s">
        <v>515</v>
      </c>
      <c r="B27" s="195"/>
      <c r="C27" s="196"/>
      <c r="D27" s="195"/>
      <c r="E27" s="195"/>
      <c r="F27" s="195"/>
      <c r="G27" s="195"/>
      <c r="H27" s="195"/>
      <c r="I27" s="195"/>
      <c r="J27" s="195"/>
      <c r="K27" s="195"/>
      <c r="L27" s="195"/>
    </row>
    <row r="28" spans="1:12" ht="12">
      <c r="A28" s="192" t="s">
        <v>306</v>
      </c>
      <c r="B28" s="195"/>
      <c r="C28" s="196"/>
      <c r="D28" s="195"/>
      <c r="E28" s="195"/>
      <c r="F28" s="195"/>
      <c r="G28" s="195"/>
      <c r="H28" s="195"/>
      <c r="I28" s="195"/>
      <c r="J28" s="195"/>
      <c r="K28" s="195"/>
      <c r="L28" s="195"/>
    </row>
    <row r="29" spans="1:12" ht="12">
      <c r="A29" s="192"/>
      <c r="B29" s="195"/>
      <c r="C29" s="196"/>
      <c r="D29" s="195"/>
      <c r="E29" s="195"/>
      <c r="F29" s="195"/>
      <c r="G29" s="195"/>
      <c r="H29" s="195"/>
      <c r="I29" s="195"/>
      <c r="J29" s="195"/>
      <c r="K29" s="195"/>
      <c r="L29" s="195"/>
    </row>
    <row r="30" spans="1:12" ht="12">
      <c r="A30" s="192" t="s">
        <v>446</v>
      </c>
      <c r="B30" s="195"/>
      <c r="C30" s="196"/>
      <c r="D30" s="195"/>
      <c r="E30" s="195"/>
      <c r="F30" s="195"/>
      <c r="G30" s="195"/>
      <c r="H30" s="195"/>
      <c r="I30" s="195"/>
      <c r="J30" s="195"/>
      <c r="K30" s="195"/>
      <c r="L30" s="195"/>
    </row>
    <row r="31" spans="1:12" ht="12">
      <c r="A31" s="192" t="s">
        <v>447</v>
      </c>
      <c r="B31" s="195"/>
      <c r="C31" s="196"/>
      <c r="D31" s="195"/>
      <c r="E31" s="195"/>
      <c r="F31" s="195"/>
      <c r="G31" s="195"/>
      <c r="H31" s="195"/>
      <c r="I31" s="195"/>
      <c r="J31" s="195"/>
      <c r="K31" s="195"/>
      <c r="L31" s="195"/>
    </row>
    <row r="32" spans="2:3" ht="18" customHeight="1">
      <c r="B32" s="17"/>
      <c r="C32" s="17"/>
    </row>
    <row r="33" spans="1:3" ht="15">
      <c r="A33" s="124" t="s">
        <v>303</v>
      </c>
      <c r="B33" s="17"/>
      <c r="C33" s="17"/>
    </row>
    <row r="35" ht="12.75">
      <c r="A35" s="141" t="s">
        <v>290</v>
      </c>
    </row>
    <row r="36" spans="1:18" ht="39">
      <c r="A36" s="136" t="s">
        <v>183</v>
      </c>
      <c r="B36" s="135" t="s">
        <v>226</v>
      </c>
      <c r="C36" s="136"/>
      <c r="D36" s="137" t="s">
        <v>224</v>
      </c>
      <c r="E36" s="137"/>
      <c r="F36" s="138" t="s">
        <v>73</v>
      </c>
      <c r="G36" s="137"/>
      <c r="H36" s="138" t="s">
        <v>300</v>
      </c>
      <c r="I36" s="138"/>
      <c r="J36" s="138" t="s">
        <v>274</v>
      </c>
      <c r="K36" s="137"/>
      <c r="L36" s="138" t="s">
        <v>275</v>
      </c>
      <c r="M36" s="137"/>
      <c r="N36" s="138" t="s">
        <v>304</v>
      </c>
      <c r="O36" s="138"/>
      <c r="P36" s="138" t="s">
        <v>276</v>
      </c>
      <c r="Q36" s="137"/>
      <c r="R36" s="138" t="s">
        <v>74</v>
      </c>
    </row>
    <row r="37" spans="1:21" ht="17.25" customHeight="1">
      <c r="A37" s="154"/>
      <c r="B37" s="155"/>
      <c r="C37" s="17"/>
      <c r="D37" s="153"/>
      <c r="E37" s="21"/>
      <c r="F37" s="153"/>
      <c r="G37" s="21"/>
      <c r="H37" s="142"/>
      <c r="I37" s="133"/>
      <c r="J37" s="142"/>
      <c r="K37" s="96"/>
      <c r="L37" s="142"/>
      <c r="M37" s="96"/>
      <c r="N37" s="142"/>
      <c r="O37" s="133"/>
      <c r="P37" s="495">
        <f aca="true" t="shared" si="3" ref="P37:P46">L37-N37</f>
        <v>0</v>
      </c>
      <c r="Q37" s="96"/>
      <c r="R37" s="95">
        <f aca="true" t="shared" si="4" ref="R37:R46">(L37-N37)*F37</f>
        <v>0</v>
      </c>
      <c r="U37" s="15">
        <f aca="true" t="shared" si="5" ref="U37:U46">D37*F37</f>
        <v>0</v>
      </c>
    </row>
    <row r="38" spans="1:21" ht="17.25" customHeight="1">
      <c r="A38" s="151"/>
      <c r="B38" s="155"/>
      <c r="C38" s="17"/>
      <c r="D38" s="153"/>
      <c r="E38" s="21"/>
      <c r="F38" s="153"/>
      <c r="G38" s="21"/>
      <c r="H38" s="142"/>
      <c r="I38" s="133"/>
      <c r="J38" s="142"/>
      <c r="K38" s="96"/>
      <c r="L38" s="142"/>
      <c r="M38" s="96"/>
      <c r="N38" s="142"/>
      <c r="O38" s="133"/>
      <c r="P38" s="495">
        <f t="shared" si="3"/>
        <v>0</v>
      </c>
      <c r="Q38" s="96"/>
      <c r="R38" s="95">
        <f t="shared" si="4"/>
        <v>0</v>
      </c>
      <c r="U38" s="15">
        <f t="shared" si="5"/>
        <v>0</v>
      </c>
    </row>
    <row r="39" spans="1:21" ht="17.25" customHeight="1">
      <c r="A39" s="151"/>
      <c r="B39" s="155"/>
      <c r="C39" s="17"/>
      <c r="D39" s="153"/>
      <c r="E39" s="21"/>
      <c r="F39" s="153"/>
      <c r="G39" s="21"/>
      <c r="H39" s="142"/>
      <c r="I39" s="133"/>
      <c r="J39" s="142"/>
      <c r="K39" s="96"/>
      <c r="L39" s="142"/>
      <c r="M39" s="96"/>
      <c r="N39" s="142"/>
      <c r="O39" s="133"/>
      <c r="P39" s="495">
        <f t="shared" si="3"/>
        <v>0</v>
      </c>
      <c r="Q39" s="96"/>
      <c r="R39" s="95">
        <f t="shared" si="4"/>
        <v>0</v>
      </c>
      <c r="T39" s="128"/>
      <c r="U39" s="15">
        <f t="shared" si="5"/>
        <v>0</v>
      </c>
    </row>
    <row r="40" spans="1:21" ht="17.25" customHeight="1">
      <c r="A40" s="151"/>
      <c r="B40" s="155"/>
      <c r="C40" s="17"/>
      <c r="D40" s="153"/>
      <c r="E40" s="21"/>
      <c r="F40" s="153"/>
      <c r="G40" s="21"/>
      <c r="H40" s="142"/>
      <c r="I40" s="133"/>
      <c r="J40" s="142"/>
      <c r="K40" s="96"/>
      <c r="L40" s="142"/>
      <c r="M40" s="96"/>
      <c r="N40" s="142"/>
      <c r="O40" s="133"/>
      <c r="P40" s="495">
        <f t="shared" si="3"/>
        <v>0</v>
      </c>
      <c r="Q40" s="96"/>
      <c r="R40" s="95">
        <f t="shared" si="4"/>
        <v>0</v>
      </c>
      <c r="T40" s="128"/>
      <c r="U40" s="15">
        <f t="shared" si="5"/>
        <v>0</v>
      </c>
    </row>
    <row r="41" spans="1:21" ht="17.25" customHeight="1">
      <c r="A41" s="151"/>
      <c r="B41" s="155"/>
      <c r="C41" s="17"/>
      <c r="D41" s="153"/>
      <c r="E41" s="21"/>
      <c r="F41" s="153"/>
      <c r="G41" s="21"/>
      <c r="H41" s="142"/>
      <c r="I41" s="133"/>
      <c r="J41" s="142"/>
      <c r="K41" s="96"/>
      <c r="L41" s="142"/>
      <c r="M41" s="96"/>
      <c r="N41" s="142"/>
      <c r="O41" s="133"/>
      <c r="P41" s="495">
        <f t="shared" si="3"/>
        <v>0</v>
      </c>
      <c r="Q41" s="96"/>
      <c r="R41" s="95">
        <f t="shared" si="4"/>
        <v>0</v>
      </c>
      <c r="S41" s="129"/>
      <c r="T41" s="129"/>
      <c r="U41" s="15">
        <f t="shared" si="5"/>
        <v>0</v>
      </c>
    </row>
    <row r="42" spans="1:21" ht="17.25" customHeight="1">
      <c r="A42" s="151"/>
      <c r="B42" s="155"/>
      <c r="C42" s="17"/>
      <c r="D42" s="153"/>
      <c r="E42" s="21"/>
      <c r="F42" s="153"/>
      <c r="G42" s="21"/>
      <c r="H42" s="142"/>
      <c r="I42" s="133"/>
      <c r="J42" s="142"/>
      <c r="K42" s="96"/>
      <c r="L42" s="142"/>
      <c r="M42" s="96"/>
      <c r="N42" s="142"/>
      <c r="O42" s="133"/>
      <c r="P42" s="495">
        <f t="shared" si="3"/>
        <v>0</v>
      </c>
      <c r="Q42" s="96"/>
      <c r="R42" s="95">
        <f t="shared" si="4"/>
        <v>0</v>
      </c>
      <c r="S42" s="129"/>
      <c r="T42" s="129"/>
      <c r="U42" s="15">
        <f t="shared" si="5"/>
        <v>0</v>
      </c>
    </row>
    <row r="43" spans="1:21" ht="17.25" customHeight="1">
      <c r="A43" s="151"/>
      <c r="B43" s="155"/>
      <c r="C43" s="17"/>
      <c r="D43" s="153"/>
      <c r="E43" s="21"/>
      <c r="F43" s="153"/>
      <c r="G43" s="21"/>
      <c r="H43" s="142"/>
      <c r="I43" s="133"/>
      <c r="J43" s="142"/>
      <c r="K43" s="96"/>
      <c r="L43" s="142"/>
      <c r="M43" s="96"/>
      <c r="N43" s="142"/>
      <c r="O43" s="133"/>
      <c r="P43" s="495">
        <f t="shared" si="3"/>
        <v>0</v>
      </c>
      <c r="Q43" s="96"/>
      <c r="R43" s="95">
        <f t="shared" si="4"/>
        <v>0</v>
      </c>
      <c r="S43" s="128"/>
      <c r="T43" s="129"/>
      <c r="U43" s="15">
        <f t="shared" si="5"/>
        <v>0</v>
      </c>
    </row>
    <row r="44" spans="1:21" ht="17.25" customHeight="1">
      <c r="A44" s="151"/>
      <c r="B44" s="155"/>
      <c r="C44" s="17"/>
      <c r="D44" s="153"/>
      <c r="E44" s="21"/>
      <c r="F44" s="153"/>
      <c r="G44" s="21"/>
      <c r="H44" s="142"/>
      <c r="I44" s="133"/>
      <c r="J44" s="142"/>
      <c r="K44" s="96"/>
      <c r="L44" s="142"/>
      <c r="M44" s="96"/>
      <c r="N44" s="142"/>
      <c r="O44" s="133"/>
      <c r="P44" s="495">
        <f t="shared" si="3"/>
        <v>0</v>
      </c>
      <c r="Q44" s="96"/>
      <c r="R44" s="95">
        <f t="shared" si="4"/>
        <v>0</v>
      </c>
      <c r="S44" s="128"/>
      <c r="T44" s="129"/>
      <c r="U44" s="15">
        <f t="shared" si="5"/>
        <v>0</v>
      </c>
    </row>
    <row r="45" spans="1:21" ht="17.25" customHeight="1">
      <c r="A45" s="151"/>
      <c r="B45" s="155"/>
      <c r="C45" s="17"/>
      <c r="D45" s="153"/>
      <c r="E45" s="21"/>
      <c r="F45" s="153"/>
      <c r="G45" s="21"/>
      <c r="H45" s="142"/>
      <c r="I45" s="133"/>
      <c r="J45" s="142"/>
      <c r="K45" s="96"/>
      <c r="L45" s="142"/>
      <c r="M45" s="96"/>
      <c r="N45" s="142"/>
      <c r="O45" s="133"/>
      <c r="P45" s="495">
        <f t="shared" si="3"/>
        <v>0</v>
      </c>
      <c r="Q45" s="96"/>
      <c r="R45" s="95">
        <f t="shared" si="4"/>
        <v>0</v>
      </c>
      <c r="S45" s="128"/>
      <c r="T45" s="129"/>
      <c r="U45" s="15">
        <f t="shared" si="5"/>
        <v>0</v>
      </c>
    </row>
    <row r="46" spans="1:21" ht="17.25" customHeight="1">
      <c r="A46" s="151"/>
      <c r="B46" s="155"/>
      <c r="C46" s="17"/>
      <c r="D46" s="153"/>
      <c r="E46" s="21"/>
      <c r="F46" s="153"/>
      <c r="G46" s="21"/>
      <c r="H46" s="142"/>
      <c r="I46" s="133"/>
      <c r="J46" s="142"/>
      <c r="K46" s="96"/>
      <c r="L46" s="142"/>
      <c r="M46" s="96"/>
      <c r="N46" s="142"/>
      <c r="O46" s="133"/>
      <c r="P46" s="495">
        <f t="shared" si="3"/>
        <v>0</v>
      </c>
      <c r="Q46" s="96"/>
      <c r="R46" s="95">
        <f t="shared" si="4"/>
        <v>0</v>
      </c>
      <c r="U46" s="15">
        <f t="shared" si="5"/>
        <v>0</v>
      </c>
    </row>
    <row r="47" ht="17.25" customHeight="1"/>
    <row r="48" spans="1:21" ht="17.25" customHeight="1" thickBot="1">
      <c r="A48" s="82" t="s">
        <v>72</v>
      </c>
      <c r="B48" s="169"/>
      <c r="C48" s="169"/>
      <c r="D48" s="113"/>
      <c r="E48" s="113"/>
      <c r="F48" s="170">
        <f>SUM(F37:F46)</f>
        <v>0</v>
      </c>
      <c r="G48" s="113"/>
      <c r="H48" s="171"/>
      <c r="I48" s="171"/>
      <c r="J48" s="171"/>
      <c r="K48" s="113"/>
      <c r="L48" s="113"/>
      <c r="M48" s="113"/>
      <c r="N48" s="113"/>
      <c r="O48" s="113"/>
      <c r="P48" s="113"/>
      <c r="Q48" s="113"/>
      <c r="R48" s="112">
        <f>SUM(R37:R46)</f>
        <v>0</v>
      </c>
      <c r="U48" s="15">
        <f>SUM(U37:U46)</f>
        <v>0</v>
      </c>
    </row>
    <row r="49" spans="1:18" ht="17.25" customHeight="1" thickBot="1" thickTop="1">
      <c r="A49" s="82" t="s">
        <v>75</v>
      </c>
      <c r="B49" s="169"/>
      <c r="C49" s="169"/>
      <c r="D49" s="113"/>
      <c r="E49" s="113"/>
      <c r="F49" s="171"/>
      <c r="G49" s="113"/>
      <c r="H49" s="113"/>
      <c r="I49" s="113"/>
      <c r="J49" s="113"/>
      <c r="K49" s="113"/>
      <c r="L49" s="113"/>
      <c r="M49" s="113"/>
      <c r="N49" s="113"/>
      <c r="O49" s="113"/>
      <c r="P49" s="113"/>
      <c r="Q49" s="113"/>
      <c r="R49" s="112">
        <f>R48*12</f>
        <v>0</v>
      </c>
    </row>
    <row r="50" spans="1:18" ht="13.5" thickTop="1">
      <c r="A50" s="82"/>
      <c r="B50" s="169"/>
      <c r="C50" s="169"/>
      <c r="D50" s="113"/>
      <c r="E50" s="113"/>
      <c r="F50" s="171"/>
      <c r="G50" s="113"/>
      <c r="H50" s="113"/>
      <c r="I50" s="113"/>
      <c r="J50" s="113"/>
      <c r="K50" s="113"/>
      <c r="L50" s="113"/>
      <c r="M50" s="113"/>
      <c r="N50" s="113"/>
      <c r="O50" s="113"/>
      <c r="P50" s="113"/>
      <c r="Q50" s="113"/>
      <c r="R50" s="172"/>
    </row>
    <row r="51" spans="1:18" ht="12.75">
      <c r="A51" s="194" t="s">
        <v>536</v>
      </c>
      <c r="B51" s="195"/>
      <c r="C51" s="196"/>
      <c r="D51" s="195"/>
      <c r="E51" s="195"/>
      <c r="F51" s="195"/>
      <c r="G51" s="195"/>
      <c r="H51" s="195"/>
      <c r="I51" s="195"/>
      <c r="J51" s="195"/>
      <c r="K51" s="113"/>
      <c r="L51" s="113"/>
      <c r="M51" s="113"/>
      <c r="N51" s="113"/>
      <c r="O51" s="113"/>
      <c r="P51" s="113"/>
      <c r="Q51" s="113"/>
      <c r="R51" s="172"/>
    </row>
    <row r="52" spans="1:18" ht="12.75">
      <c r="A52" s="192" t="s">
        <v>513</v>
      </c>
      <c r="B52" s="195"/>
      <c r="C52" s="196"/>
      <c r="D52" s="195"/>
      <c r="E52" s="195"/>
      <c r="F52" s="195"/>
      <c r="G52" s="195"/>
      <c r="H52" s="195"/>
      <c r="I52" s="195"/>
      <c r="J52" s="195"/>
      <c r="K52" s="113"/>
      <c r="L52" s="113"/>
      <c r="M52" s="113"/>
      <c r="N52" s="113"/>
      <c r="O52" s="113"/>
      <c r="P52" s="113"/>
      <c r="Q52" s="113"/>
      <c r="R52" s="172"/>
    </row>
    <row r="53" spans="1:18" ht="12.75">
      <c r="A53" s="192" t="s">
        <v>514</v>
      </c>
      <c r="B53" s="195"/>
      <c r="C53" s="196"/>
      <c r="D53" s="195"/>
      <c r="E53" s="195"/>
      <c r="F53" s="195"/>
      <c r="G53" s="195"/>
      <c r="H53" s="195"/>
      <c r="I53" s="195"/>
      <c r="J53" s="195"/>
      <c r="K53" s="113"/>
      <c r="L53" s="113"/>
      <c r="M53" s="113"/>
      <c r="N53" s="113"/>
      <c r="O53" s="113"/>
      <c r="P53" s="113"/>
      <c r="Q53" s="113"/>
      <c r="R53" s="172"/>
    </row>
    <row r="54" spans="1:18" ht="12.75">
      <c r="A54" s="192" t="s">
        <v>515</v>
      </c>
      <c r="B54" s="195"/>
      <c r="C54" s="196"/>
      <c r="D54" s="195"/>
      <c r="E54" s="195"/>
      <c r="F54" s="195"/>
      <c r="G54" s="195"/>
      <c r="H54" s="195"/>
      <c r="I54" s="195"/>
      <c r="J54" s="195"/>
      <c r="K54" s="113"/>
      <c r="L54" s="113"/>
      <c r="M54" s="113"/>
      <c r="N54" s="113"/>
      <c r="O54" s="113"/>
      <c r="P54" s="113"/>
      <c r="Q54" s="113"/>
      <c r="R54" s="172"/>
    </row>
    <row r="55" spans="1:18" ht="12.75">
      <c r="A55" s="192" t="s">
        <v>306</v>
      </c>
      <c r="B55" s="195"/>
      <c r="C55" s="196"/>
      <c r="D55" s="195"/>
      <c r="E55" s="195"/>
      <c r="F55" s="195"/>
      <c r="G55" s="195"/>
      <c r="H55" s="195"/>
      <c r="I55" s="195"/>
      <c r="J55" s="195"/>
      <c r="K55" s="113"/>
      <c r="L55" s="113"/>
      <c r="M55" s="113"/>
      <c r="N55" s="113"/>
      <c r="O55" s="113"/>
      <c r="P55" s="113"/>
      <c r="Q55" s="113"/>
      <c r="R55" s="172"/>
    </row>
    <row r="56" spans="1:18" ht="12.75">
      <c r="A56" s="192"/>
      <c r="B56" s="195"/>
      <c r="C56" s="196"/>
      <c r="D56" s="195"/>
      <c r="E56" s="195"/>
      <c r="F56" s="195"/>
      <c r="G56" s="195"/>
      <c r="H56" s="195"/>
      <c r="I56" s="195"/>
      <c r="J56" s="195"/>
      <c r="K56" s="113"/>
      <c r="L56" s="113"/>
      <c r="M56" s="113"/>
      <c r="N56" s="113"/>
      <c r="O56" s="113"/>
      <c r="P56" s="113"/>
      <c r="Q56" s="113"/>
      <c r="R56" s="172"/>
    </row>
    <row r="57" spans="1:256" ht="12">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c r="FN57" s="192"/>
      <c r="FO57" s="192"/>
      <c r="FP57" s="192"/>
      <c r="FQ57" s="192"/>
      <c r="FR57" s="192"/>
      <c r="FS57" s="192"/>
      <c r="FT57" s="192"/>
      <c r="FU57" s="192"/>
      <c r="FV57" s="192"/>
      <c r="FW57" s="192"/>
      <c r="FX57" s="192"/>
      <c r="FY57" s="192"/>
      <c r="FZ57" s="192"/>
      <c r="GA57" s="192"/>
      <c r="GB57" s="192"/>
      <c r="GC57" s="192"/>
      <c r="GD57" s="192"/>
      <c r="GE57" s="192"/>
      <c r="GF57" s="192"/>
      <c r="GG57" s="192"/>
      <c r="GH57" s="192"/>
      <c r="GI57" s="192"/>
      <c r="GJ57" s="192"/>
      <c r="GK57" s="192"/>
      <c r="GL57" s="192"/>
      <c r="GM57" s="192"/>
      <c r="GN57" s="192"/>
      <c r="GO57" s="192"/>
      <c r="GP57" s="192"/>
      <c r="GQ57" s="192"/>
      <c r="GR57" s="192"/>
      <c r="GS57" s="192"/>
      <c r="GT57" s="192"/>
      <c r="GU57" s="192"/>
      <c r="GV57" s="192"/>
      <c r="GW57" s="192"/>
      <c r="GX57" s="192"/>
      <c r="GY57" s="192"/>
      <c r="GZ57" s="192"/>
      <c r="HA57" s="192"/>
      <c r="HB57" s="192"/>
      <c r="HC57" s="192"/>
      <c r="HD57" s="192"/>
      <c r="HE57" s="192"/>
      <c r="HF57" s="192"/>
      <c r="HG57" s="192"/>
      <c r="HH57" s="192"/>
      <c r="HI57" s="192"/>
      <c r="HJ57" s="192"/>
      <c r="HK57" s="192"/>
      <c r="HL57" s="192"/>
      <c r="HM57" s="192"/>
      <c r="HN57" s="192"/>
      <c r="HO57" s="192"/>
      <c r="HP57" s="192"/>
      <c r="HQ57" s="192"/>
      <c r="HR57" s="192"/>
      <c r="HS57" s="192"/>
      <c r="HT57" s="192"/>
      <c r="HU57" s="192"/>
      <c r="HV57" s="192"/>
      <c r="HW57" s="192"/>
      <c r="HX57" s="192"/>
      <c r="HY57" s="192"/>
      <c r="HZ57" s="192"/>
      <c r="IA57" s="192"/>
      <c r="IB57" s="192"/>
      <c r="IC57" s="192"/>
      <c r="ID57" s="192"/>
      <c r="IE57" s="192"/>
      <c r="IF57" s="192"/>
      <c r="IG57" s="192"/>
      <c r="IH57" s="192"/>
      <c r="II57" s="192"/>
      <c r="IJ57" s="192"/>
      <c r="IK57" s="192"/>
      <c r="IL57" s="192"/>
      <c r="IM57" s="192"/>
      <c r="IN57" s="192"/>
      <c r="IO57" s="192"/>
      <c r="IP57" s="192"/>
      <c r="IQ57" s="192"/>
      <c r="IR57" s="192"/>
      <c r="IS57" s="192"/>
      <c r="IT57" s="192"/>
      <c r="IU57" s="192"/>
      <c r="IV57" s="192"/>
    </row>
    <row r="58" spans="1:256" ht="12">
      <c r="A58" s="192" t="s">
        <v>446</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c r="FN58" s="192"/>
      <c r="FO58" s="192"/>
      <c r="FP58" s="192"/>
      <c r="FQ58" s="192"/>
      <c r="FR58" s="192"/>
      <c r="FS58" s="192"/>
      <c r="FT58" s="192"/>
      <c r="FU58" s="192"/>
      <c r="FV58" s="192"/>
      <c r="FW58" s="192"/>
      <c r="FX58" s="192"/>
      <c r="FY58" s="192"/>
      <c r="FZ58" s="192"/>
      <c r="GA58" s="192"/>
      <c r="GB58" s="192"/>
      <c r="GC58" s="192"/>
      <c r="GD58" s="192"/>
      <c r="GE58" s="192"/>
      <c r="GF58" s="192"/>
      <c r="GG58" s="192"/>
      <c r="GH58" s="192"/>
      <c r="GI58" s="192"/>
      <c r="GJ58" s="192"/>
      <c r="GK58" s="192"/>
      <c r="GL58" s="192"/>
      <c r="GM58" s="192"/>
      <c r="GN58" s="192"/>
      <c r="GO58" s="192"/>
      <c r="GP58" s="192"/>
      <c r="GQ58" s="192"/>
      <c r="GR58" s="192"/>
      <c r="GS58" s="192"/>
      <c r="GT58" s="192"/>
      <c r="GU58" s="192"/>
      <c r="GV58" s="192"/>
      <c r="GW58" s="192"/>
      <c r="GX58" s="192"/>
      <c r="GY58" s="192"/>
      <c r="GZ58" s="192"/>
      <c r="HA58" s="192"/>
      <c r="HB58" s="192"/>
      <c r="HC58" s="192"/>
      <c r="HD58" s="192"/>
      <c r="HE58" s="192"/>
      <c r="HF58" s="192"/>
      <c r="HG58" s="192"/>
      <c r="HH58" s="192"/>
      <c r="HI58" s="192"/>
      <c r="HJ58" s="192"/>
      <c r="HK58" s="192"/>
      <c r="HL58" s="192"/>
      <c r="HM58" s="192"/>
      <c r="HN58" s="192"/>
      <c r="HO58" s="192"/>
      <c r="HP58" s="192"/>
      <c r="HQ58" s="192"/>
      <c r="HR58" s="192"/>
      <c r="HS58" s="192"/>
      <c r="HT58" s="192"/>
      <c r="HU58" s="192"/>
      <c r="HV58" s="192"/>
      <c r="HW58" s="192"/>
      <c r="HX58" s="192"/>
      <c r="HY58" s="192"/>
      <c r="HZ58" s="192"/>
      <c r="IA58" s="192"/>
      <c r="IB58" s="192"/>
      <c r="IC58" s="192"/>
      <c r="ID58" s="192"/>
      <c r="IE58" s="192"/>
      <c r="IF58" s="192"/>
      <c r="IG58" s="192"/>
      <c r="IH58" s="192"/>
      <c r="II58" s="192"/>
      <c r="IJ58" s="192"/>
      <c r="IK58" s="192"/>
      <c r="IL58" s="192"/>
      <c r="IM58" s="192"/>
      <c r="IN58" s="192"/>
      <c r="IO58" s="192"/>
      <c r="IP58" s="192"/>
      <c r="IQ58" s="192"/>
      <c r="IR58" s="192"/>
      <c r="IS58" s="192"/>
      <c r="IT58" s="192"/>
      <c r="IU58" s="192"/>
      <c r="IV58" s="192"/>
    </row>
    <row r="59" spans="1:256" ht="12">
      <c r="A59" s="192" t="s">
        <v>447</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c r="FP59" s="192"/>
      <c r="FQ59" s="192"/>
      <c r="FR59" s="192"/>
      <c r="FS59" s="192"/>
      <c r="FT59" s="192"/>
      <c r="FU59" s="192"/>
      <c r="FV59" s="192"/>
      <c r="FW59" s="192"/>
      <c r="FX59" s="192"/>
      <c r="FY59" s="192"/>
      <c r="FZ59" s="192"/>
      <c r="GA59" s="192"/>
      <c r="GB59" s="192"/>
      <c r="GC59" s="192"/>
      <c r="GD59" s="192"/>
      <c r="GE59" s="192"/>
      <c r="GF59" s="192"/>
      <c r="GG59" s="192"/>
      <c r="GH59" s="192"/>
      <c r="GI59" s="192"/>
      <c r="GJ59" s="192"/>
      <c r="GK59" s="192"/>
      <c r="GL59" s="192"/>
      <c r="GM59" s="192"/>
      <c r="GN59" s="192"/>
      <c r="GO59" s="192"/>
      <c r="GP59" s="192"/>
      <c r="GQ59" s="192"/>
      <c r="GR59" s="192"/>
      <c r="GS59" s="192"/>
      <c r="GT59" s="192"/>
      <c r="GU59" s="192"/>
      <c r="GV59" s="192"/>
      <c r="GW59" s="192"/>
      <c r="GX59" s="192"/>
      <c r="GY59" s="192"/>
      <c r="GZ59" s="192"/>
      <c r="HA59" s="192"/>
      <c r="HB59" s="192"/>
      <c r="HC59" s="192"/>
      <c r="HD59" s="192"/>
      <c r="HE59" s="192"/>
      <c r="HF59" s="192"/>
      <c r="HG59" s="192"/>
      <c r="HH59" s="192"/>
      <c r="HI59" s="192"/>
      <c r="HJ59" s="192"/>
      <c r="HK59" s="192"/>
      <c r="HL59" s="192"/>
      <c r="HM59" s="192"/>
      <c r="HN59" s="192"/>
      <c r="HO59" s="192"/>
      <c r="HP59" s="192"/>
      <c r="HQ59" s="192"/>
      <c r="HR59" s="192"/>
      <c r="HS59" s="192"/>
      <c r="HT59" s="192"/>
      <c r="HU59" s="192"/>
      <c r="HV59" s="192"/>
      <c r="HW59" s="192"/>
      <c r="HX59" s="192"/>
      <c r="HY59" s="192"/>
      <c r="HZ59" s="192"/>
      <c r="IA59" s="192"/>
      <c r="IB59" s="192"/>
      <c r="IC59" s="192"/>
      <c r="ID59" s="192"/>
      <c r="IE59" s="192"/>
      <c r="IF59" s="192"/>
      <c r="IG59" s="192"/>
      <c r="IH59" s="192"/>
      <c r="II59" s="192"/>
      <c r="IJ59" s="192"/>
      <c r="IK59" s="192"/>
      <c r="IL59" s="192"/>
      <c r="IM59" s="192"/>
      <c r="IN59" s="192"/>
      <c r="IO59" s="192"/>
      <c r="IP59" s="192"/>
      <c r="IQ59" s="192"/>
      <c r="IR59" s="192"/>
      <c r="IS59" s="192"/>
      <c r="IT59" s="192"/>
      <c r="IU59" s="192"/>
      <c r="IV59" s="192"/>
    </row>
    <row r="60" ht="18" customHeight="1"/>
    <row r="61" ht="15">
      <c r="A61" s="124" t="s">
        <v>305</v>
      </c>
    </row>
    <row r="63" ht="12.75">
      <c r="A63" s="141" t="s">
        <v>291</v>
      </c>
    </row>
    <row r="64" spans="1:18" ht="39" customHeight="1">
      <c r="A64" s="136" t="s">
        <v>183</v>
      </c>
      <c r="B64" s="135"/>
      <c r="C64" s="136"/>
      <c r="D64" s="137" t="s">
        <v>224</v>
      </c>
      <c r="E64" s="137"/>
      <c r="F64" s="138" t="s">
        <v>73</v>
      </c>
      <c r="G64" s="137"/>
      <c r="H64" s="138" t="s">
        <v>300</v>
      </c>
      <c r="I64" s="138"/>
      <c r="J64" s="203"/>
      <c r="K64" s="137"/>
      <c r="L64" s="138" t="s">
        <v>275</v>
      </c>
      <c r="M64" s="137"/>
      <c r="N64" s="203"/>
      <c r="O64" s="138"/>
      <c r="P64" s="138" t="s">
        <v>276</v>
      </c>
      <c r="Q64" s="137"/>
      <c r="R64" s="138" t="s">
        <v>74</v>
      </c>
    </row>
    <row r="65" spans="1:21" ht="16.5" customHeight="1">
      <c r="A65" s="154"/>
      <c r="B65" s="155"/>
      <c r="C65" s="17"/>
      <c r="D65" s="153"/>
      <c r="E65" s="21"/>
      <c r="F65" s="153"/>
      <c r="G65" s="21"/>
      <c r="H65" s="142"/>
      <c r="I65" s="133"/>
      <c r="J65" s="168"/>
      <c r="K65" s="96"/>
      <c r="L65" s="142"/>
      <c r="M65" s="96"/>
      <c r="N65" s="168"/>
      <c r="O65" s="133"/>
      <c r="P65" s="495">
        <f aca="true" t="shared" si="6" ref="P65:P74">L65-N65</f>
        <v>0</v>
      </c>
      <c r="Q65" s="96"/>
      <c r="R65" s="95">
        <f aca="true" t="shared" si="7" ref="R65:R74">(L65-N65)*F65</f>
        <v>0</v>
      </c>
      <c r="U65" s="15">
        <f aca="true" t="shared" si="8" ref="U65:U74">D65*F65</f>
        <v>0</v>
      </c>
    </row>
    <row r="66" spans="1:21" ht="16.5" customHeight="1">
      <c r="A66" s="151"/>
      <c r="B66" s="155"/>
      <c r="C66" s="17"/>
      <c r="D66" s="153"/>
      <c r="E66" s="21"/>
      <c r="F66" s="153"/>
      <c r="G66" s="21"/>
      <c r="H66" s="142"/>
      <c r="I66" s="133"/>
      <c r="J66" s="168"/>
      <c r="K66" s="96"/>
      <c r="L66" s="142"/>
      <c r="M66" s="96"/>
      <c r="N66" s="168"/>
      <c r="O66" s="133"/>
      <c r="P66" s="495">
        <f t="shared" si="6"/>
        <v>0</v>
      </c>
      <c r="Q66" s="96"/>
      <c r="R66" s="95">
        <f t="shared" si="7"/>
        <v>0</v>
      </c>
      <c r="U66" s="15">
        <f t="shared" si="8"/>
        <v>0</v>
      </c>
    </row>
    <row r="67" spans="1:21" ht="16.5" customHeight="1">
      <c r="A67" s="151"/>
      <c r="B67" s="155"/>
      <c r="C67" s="17"/>
      <c r="D67" s="153"/>
      <c r="E67" s="21"/>
      <c r="F67" s="153"/>
      <c r="G67" s="21"/>
      <c r="H67" s="142"/>
      <c r="I67" s="133"/>
      <c r="J67" s="168"/>
      <c r="K67" s="96"/>
      <c r="L67" s="142"/>
      <c r="M67" s="96"/>
      <c r="N67" s="168"/>
      <c r="O67" s="133"/>
      <c r="P67" s="495">
        <f t="shared" si="6"/>
        <v>0</v>
      </c>
      <c r="Q67" s="96"/>
      <c r="R67" s="95">
        <f t="shared" si="7"/>
        <v>0</v>
      </c>
      <c r="T67" s="128"/>
      <c r="U67" s="15">
        <f t="shared" si="8"/>
        <v>0</v>
      </c>
    </row>
    <row r="68" spans="1:21" ht="16.5" customHeight="1">
      <c r="A68" s="151"/>
      <c r="B68" s="155"/>
      <c r="C68" s="17"/>
      <c r="D68" s="153"/>
      <c r="E68" s="21"/>
      <c r="F68" s="153"/>
      <c r="G68" s="21"/>
      <c r="H68" s="142"/>
      <c r="I68" s="133"/>
      <c r="J68" s="168"/>
      <c r="K68" s="96"/>
      <c r="L68" s="142"/>
      <c r="M68" s="96"/>
      <c r="N68" s="168"/>
      <c r="O68" s="133"/>
      <c r="P68" s="495">
        <f t="shared" si="6"/>
        <v>0</v>
      </c>
      <c r="Q68" s="96"/>
      <c r="R68" s="95">
        <f t="shared" si="7"/>
        <v>0</v>
      </c>
      <c r="T68" s="128"/>
      <c r="U68" s="15">
        <f t="shared" si="8"/>
        <v>0</v>
      </c>
    </row>
    <row r="69" spans="1:21" ht="16.5" customHeight="1">
      <c r="A69" s="151"/>
      <c r="B69" s="155"/>
      <c r="C69" s="17"/>
      <c r="D69" s="153"/>
      <c r="E69" s="21"/>
      <c r="F69" s="153"/>
      <c r="G69" s="21"/>
      <c r="H69" s="142"/>
      <c r="I69" s="133"/>
      <c r="J69" s="168"/>
      <c r="K69" s="96"/>
      <c r="L69" s="142"/>
      <c r="M69" s="96"/>
      <c r="N69" s="168"/>
      <c r="O69" s="133"/>
      <c r="P69" s="495">
        <f t="shared" si="6"/>
        <v>0</v>
      </c>
      <c r="Q69" s="96"/>
      <c r="R69" s="95">
        <f t="shared" si="7"/>
        <v>0</v>
      </c>
      <c r="S69" s="129"/>
      <c r="T69" s="129"/>
      <c r="U69" s="15">
        <f t="shared" si="8"/>
        <v>0</v>
      </c>
    </row>
    <row r="70" spans="1:21" ht="16.5" customHeight="1">
      <c r="A70" s="151"/>
      <c r="B70" s="155"/>
      <c r="C70" s="17"/>
      <c r="D70" s="153"/>
      <c r="E70" s="21"/>
      <c r="F70" s="153"/>
      <c r="G70" s="21"/>
      <c r="H70" s="142"/>
      <c r="I70" s="133"/>
      <c r="J70" s="168"/>
      <c r="K70" s="96"/>
      <c r="L70" s="142"/>
      <c r="M70" s="96"/>
      <c r="N70" s="168"/>
      <c r="O70" s="133"/>
      <c r="P70" s="495">
        <f t="shared" si="6"/>
        <v>0</v>
      </c>
      <c r="Q70" s="96"/>
      <c r="R70" s="95">
        <f t="shared" si="7"/>
        <v>0</v>
      </c>
      <c r="S70" s="129"/>
      <c r="T70" s="129"/>
      <c r="U70" s="15">
        <f t="shared" si="8"/>
        <v>0</v>
      </c>
    </row>
    <row r="71" spans="1:21" ht="16.5" customHeight="1">
      <c r="A71" s="151"/>
      <c r="B71" s="155"/>
      <c r="C71" s="17"/>
      <c r="D71" s="153"/>
      <c r="E71" s="21"/>
      <c r="F71" s="153"/>
      <c r="G71" s="21"/>
      <c r="H71" s="142"/>
      <c r="I71" s="133"/>
      <c r="J71" s="168"/>
      <c r="K71" s="96"/>
      <c r="L71" s="142"/>
      <c r="M71" s="96"/>
      <c r="N71" s="168"/>
      <c r="O71" s="133"/>
      <c r="P71" s="495">
        <f t="shared" si="6"/>
        <v>0</v>
      </c>
      <c r="Q71" s="96"/>
      <c r="R71" s="95">
        <f t="shared" si="7"/>
        <v>0</v>
      </c>
      <c r="S71" s="128"/>
      <c r="T71" s="129"/>
      <c r="U71" s="15">
        <f t="shared" si="8"/>
        <v>0</v>
      </c>
    </row>
    <row r="72" spans="1:21" ht="16.5" customHeight="1">
      <c r="A72" s="151"/>
      <c r="B72" s="155"/>
      <c r="C72" s="17"/>
      <c r="D72" s="153"/>
      <c r="E72" s="21"/>
      <c r="F72" s="153"/>
      <c r="G72" s="21"/>
      <c r="H72" s="142"/>
      <c r="I72" s="133"/>
      <c r="J72" s="168"/>
      <c r="K72" s="96"/>
      <c r="L72" s="142"/>
      <c r="M72" s="96"/>
      <c r="N72" s="168"/>
      <c r="O72" s="133"/>
      <c r="P72" s="495">
        <f t="shared" si="6"/>
        <v>0</v>
      </c>
      <c r="Q72" s="96"/>
      <c r="R72" s="95">
        <f t="shared" si="7"/>
        <v>0</v>
      </c>
      <c r="S72" s="128"/>
      <c r="T72" s="129"/>
      <c r="U72" s="15">
        <f t="shared" si="8"/>
        <v>0</v>
      </c>
    </row>
    <row r="73" spans="1:21" ht="16.5" customHeight="1">
      <c r="A73" s="151"/>
      <c r="B73" s="155"/>
      <c r="C73" s="17"/>
      <c r="D73" s="153"/>
      <c r="E73" s="21"/>
      <c r="F73" s="153"/>
      <c r="G73" s="21"/>
      <c r="H73" s="142"/>
      <c r="I73" s="133"/>
      <c r="J73" s="168"/>
      <c r="K73" s="96"/>
      <c r="L73" s="142"/>
      <c r="M73" s="96"/>
      <c r="N73" s="168"/>
      <c r="O73" s="133"/>
      <c r="P73" s="495">
        <f t="shared" si="6"/>
        <v>0</v>
      </c>
      <c r="Q73" s="96"/>
      <c r="R73" s="95">
        <f t="shared" si="7"/>
        <v>0</v>
      </c>
      <c r="S73" s="128"/>
      <c r="T73" s="129"/>
      <c r="U73" s="15">
        <f t="shared" si="8"/>
        <v>0</v>
      </c>
    </row>
    <row r="74" spans="1:21" ht="16.5" customHeight="1">
      <c r="A74" s="151"/>
      <c r="B74" s="155"/>
      <c r="C74" s="17"/>
      <c r="D74" s="153"/>
      <c r="E74" s="21"/>
      <c r="F74" s="153"/>
      <c r="G74" s="21"/>
      <c r="H74" s="142"/>
      <c r="I74" s="133"/>
      <c r="J74" s="168"/>
      <c r="K74" s="96"/>
      <c r="L74" s="142"/>
      <c r="M74" s="96"/>
      <c r="N74" s="168"/>
      <c r="O74" s="133"/>
      <c r="P74" s="495">
        <f t="shared" si="6"/>
        <v>0</v>
      </c>
      <c r="Q74" s="96"/>
      <c r="R74" s="95">
        <f t="shared" si="7"/>
        <v>0</v>
      </c>
      <c r="U74" s="15">
        <f t="shared" si="8"/>
        <v>0</v>
      </c>
    </row>
    <row r="75" ht="16.5" customHeight="1"/>
    <row r="76" spans="1:21" ht="16.5" customHeight="1" thickBot="1">
      <c r="A76" s="82" t="s">
        <v>72</v>
      </c>
      <c r="B76" s="20"/>
      <c r="C76" s="20"/>
      <c r="F76" s="170">
        <f>SUM(F65:F74)</f>
        <v>0</v>
      </c>
      <c r="G76" s="113"/>
      <c r="H76" s="171"/>
      <c r="I76" s="171"/>
      <c r="J76" s="171"/>
      <c r="K76" s="113"/>
      <c r="L76" s="113"/>
      <c r="M76" s="113"/>
      <c r="N76" s="113"/>
      <c r="O76" s="113"/>
      <c r="P76" s="113"/>
      <c r="Q76" s="113"/>
      <c r="R76" s="112">
        <f>SUM(R65:R74)</f>
        <v>0</v>
      </c>
      <c r="U76" s="15">
        <f>SUM(U65:U74)</f>
        <v>0</v>
      </c>
    </row>
    <row r="77" spans="1:18" ht="16.5" customHeight="1" thickBot="1" thickTop="1">
      <c r="A77" s="82" t="s">
        <v>75</v>
      </c>
      <c r="B77" s="20"/>
      <c r="C77" s="20"/>
      <c r="F77" s="171"/>
      <c r="G77" s="113"/>
      <c r="H77" s="113"/>
      <c r="I77" s="113"/>
      <c r="J77" s="113"/>
      <c r="K77" s="113"/>
      <c r="L77" s="113"/>
      <c r="M77" s="113"/>
      <c r="N77" s="113"/>
      <c r="O77" s="113"/>
      <c r="P77" s="113"/>
      <c r="Q77" s="113"/>
      <c r="R77" s="112">
        <f>R76*12</f>
        <v>0</v>
      </c>
    </row>
    <row r="78" spans="1:18" ht="13.5" thickTop="1">
      <c r="A78" s="82"/>
      <c r="B78" s="20"/>
      <c r="C78" s="20"/>
      <c r="F78" s="19"/>
      <c r="R78" s="197"/>
    </row>
    <row r="79" ht="17.25" customHeight="1"/>
    <row r="80" ht="17.25" customHeight="1"/>
    <row r="81" ht="17.25" customHeight="1"/>
    <row r="82" ht="17.25" customHeight="1">
      <c r="A82" s="124" t="s">
        <v>311</v>
      </c>
    </row>
    <row r="83" ht="17.25" customHeight="1">
      <c r="A83" s="94" t="s">
        <v>312</v>
      </c>
    </row>
    <row r="84" spans="1:18" ht="29.25" customHeight="1">
      <c r="A84" s="136" t="s">
        <v>183</v>
      </c>
      <c r="B84" s="135"/>
      <c r="C84" s="136"/>
      <c r="D84" s="137" t="s">
        <v>224</v>
      </c>
      <c r="E84" s="137"/>
      <c r="F84" s="138" t="s">
        <v>73</v>
      </c>
      <c r="G84" s="137"/>
      <c r="H84" s="167"/>
      <c r="I84" s="167"/>
      <c r="J84" s="167"/>
      <c r="K84" s="206"/>
      <c r="L84" s="167"/>
      <c r="M84" s="206"/>
      <c r="N84" s="167"/>
      <c r="O84" s="167"/>
      <c r="P84" s="167"/>
      <c r="Q84" s="206"/>
      <c r="R84" s="167"/>
    </row>
    <row r="85" spans="1:18" ht="17.25" customHeight="1">
      <c r="A85" s="154"/>
      <c r="B85" s="155"/>
      <c r="C85" s="17"/>
      <c r="D85" s="153"/>
      <c r="E85" s="21"/>
      <c r="F85" s="153"/>
      <c r="G85" s="21"/>
      <c r="H85" s="168"/>
      <c r="I85" s="168"/>
      <c r="J85" s="168"/>
      <c r="K85" s="168"/>
      <c r="L85" s="168"/>
      <c r="M85" s="168"/>
      <c r="N85" s="168"/>
      <c r="O85" s="168"/>
      <c r="P85" s="168"/>
      <c r="Q85" s="168"/>
      <c r="R85" s="168"/>
    </row>
    <row r="86" spans="1:18" ht="17.25" customHeight="1">
      <c r="A86" s="151"/>
      <c r="B86" s="155"/>
      <c r="C86" s="17"/>
      <c r="D86" s="153"/>
      <c r="E86" s="21"/>
      <c r="F86" s="153"/>
      <c r="G86" s="21"/>
      <c r="H86" s="168"/>
      <c r="I86" s="168"/>
      <c r="J86" s="168"/>
      <c r="K86" s="168"/>
      <c r="L86" s="168"/>
      <c r="M86" s="168"/>
      <c r="N86" s="168"/>
      <c r="O86" s="168"/>
      <c r="P86" s="168"/>
      <c r="Q86" s="168"/>
      <c r="R86" s="168"/>
    </row>
    <row r="87" spans="1:6" ht="17.25" customHeight="1">
      <c r="A87" s="113" t="s">
        <v>72</v>
      </c>
      <c r="B87" s="113"/>
      <c r="C87" s="113"/>
      <c r="D87" s="113">
        <f>SUM(D85:D86)</f>
        <v>0</v>
      </c>
      <c r="E87" s="113"/>
      <c r="F87" s="113">
        <f>SUM(F85:F86)</f>
        <v>0</v>
      </c>
    </row>
    <row r="88" ht="17.25" customHeight="1"/>
    <row r="89" ht="17.25" customHeight="1"/>
    <row r="90" ht="15">
      <c r="A90" s="124" t="s">
        <v>309</v>
      </c>
    </row>
    <row r="91" ht="12.75"/>
    <row r="92" spans="1:7" ht="12.75">
      <c r="A92" s="198" t="s">
        <v>396</v>
      </c>
      <c r="B92" s="198"/>
      <c r="C92" s="198"/>
      <c r="D92" s="198"/>
      <c r="E92" s="198"/>
      <c r="F92" s="198"/>
      <c r="G92" s="198"/>
    </row>
    <row r="93" spans="1:7" ht="12.75">
      <c r="A93" s="198"/>
      <c r="B93" s="198"/>
      <c r="C93" s="198"/>
      <c r="D93" s="198"/>
      <c r="E93" s="198"/>
      <c r="F93" s="198"/>
      <c r="G93" s="198"/>
    </row>
    <row r="94" spans="1:7" ht="12.75">
      <c r="A94" s="454" t="s">
        <v>445</v>
      </c>
      <c r="B94" s="198"/>
      <c r="C94" s="198"/>
      <c r="D94" s="198"/>
      <c r="E94" s="198"/>
      <c r="F94" s="198"/>
      <c r="G94" s="198"/>
    </row>
    <row r="95" spans="1:7" ht="12.75">
      <c r="A95" s="454" t="s">
        <v>448</v>
      </c>
      <c r="B95" s="198"/>
      <c r="C95" s="198"/>
      <c r="D95" s="198"/>
      <c r="E95" s="198"/>
      <c r="F95" s="198"/>
      <c r="G95" s="198"/>
    </row>
    <row r="97" spans="1:18" ht="12.75">
      <c r="A97" s="113" t="s">
        <v>76</v>
      </c>
      <c r="M97" s="113"/>
      <c r="N97" s="113"/>
      <c r="O97" s="113"/>
      <c r="P97" s="113"/>
      <c r="Q97" s="113"/>
      <c r="R97" s="172"/>
    </row>
    <row r="98" spans="1:18" ht="12.75">
      <c r="A98" s="113"/>
      <c r="B98" s="113"/>
      <c r="C98" s="113"/>
      <c r="D98" s="113"/>
      <c r="E98" s="113"/>
      <c r="F98" s="113"/>
      <c r="G98" s="113"/>
      <c r="H98" s="113"/>
      <c r="I98" s="113"/>
      <c r="J98" s="113"/>
      <c r="K98" s="113"/>
      <c r="L98" s="113"/>
      <c r="M98" s="113"/>
      <c r="N98" s="113"/>
      <c r="O98" s="113"/>
      <c r="P98" s="113"/>
      <c r="Q98" s="113"/>
      <c r="R98" s="172"/>
    </row>
    <row r="99" spans="1:18" ht="12.75">
      <c r="A99" s="114" t="s">
        <v>77</v>
      </c>
      <c r="B99" s="114"/>
      <c r="C99" s="114"/>
      <c r="D99" s="114"/>
      <c r="E99" s="114"/>
      <c r="H99" s="114" t="s">
        <v>54</v>
      </c>
      <c r="I99" s="113"/>
      <c r="J99" s="114" t="s">
        <v>56</v>
      </c>
      <c r="K99" s="114"/>
      <c r="L99" s="114" t="s">
        <v>57</v>
      </c>
      <c r="M99" s="113"/>
      <c r="N99" s="496" t="s">
        <v>505</v>
      </c>
      <c r="O99" s="113"/>
      <c r="P99" s="496" t="s">
        <v>506</v>
      </c>
      <c r="Q99" s="113"/>
      <c r="R99" s="172"/>
    </row>
    <row r="100" spans="1:18" ht="15.75" customHeight="1">
      <c r="A100" s="156"/>
      <c r="B100" s="156"/>
      <c r="C100" s="156"/>
      <c r="D100" s="21"/>
      <c r="E100" s="21"/>
      <c r="H100" s="156"/>
      <c r="J100" s="156"/>
      <c r="K100" s="19"/>
      <c r="L100" s="156"/>
      <c r="N100" s="156"/>
      <c r="O100" s="113"/>
      <c r="P100" s="156"/>
      <c r="Q100" s="113"/>
      <c r="R100" s="172"/>
    </row>
    <row r="101" spans="1:18" ht="15.75" customHeight="1">
      <c r="A101" s="156"/>
      <c r="B101" s="156"/>
      <c r="C101" s="156"/>
      <c r="D101" s="21"/>
      <c r="E101" s="21"/>
      <c r="H101" s="156"/>
      <c r="J101" s="156"/>
      <c r="K101" s="19"/>
      <c r="L101" s="156"/>
      <c r="N101" s="156"/>
      <c r="O101" s="113"/>
      <c r="P101" s="156"/>
      <c r="Q101" s="113"/>
      <c r="R101" s="172"/>
    </row>
    <row r="102" spans="1:18" ht="15.75" customHeight="1">
      <c r="A102" s="156"/>
      <c r="B102" s="156"/>
      <c r="C102" s="156"/>
      <c r="D102" s="21"/>
      <c r="E102" s="21"/>
      <c r="H102" s="156"/>
      <c r="J102" s="156"/>
      <c r="K102" s="19"/>
      <c r="L102" s="156"/>
      <c r="N102" s="156"/>
      <c r="O102" s="113"/>
      <c r="P102" s="156"/>
      <c r="Q102" s="113"/>
      <c r="R102" s="172"/>
    </row>
    <row r="103" spans="1:18" ht="15.75" customHeight="1">
      <c r="A103" s="156"/>
      <c r="B103" s="156"/>
      <c r="C103" s="156"/>
      <c r="H103" s="156"/>
      <c r="J103" s="156"/>
      <c r="K103" s="19"/>
      <c r="L103" s="156"/>
      <c r="N103" s="156"/>
      <c r="O103" s="113"/>
      <c r="P103" s="156"/>
      <c r="Q103" s="113"/>
      <c r="R103" s="172"/>
    </row>
    <row r="104" spans="1:20" ht="15.75" customHeight="1">
      <c r="A104" s="114" t="s">
        <v>72</v>
      </c>
      <c r="E104" s="21"/>
      <c r="H104" s="517">
        <f>SUM(H100:H103)</f>
        <v>0</v>
      </c>
      <c r="I104" s="200"/>
      <c r="J104" s="517">
        <f>SUM(J100:J103)</f>
        <v>0</v>
      </c>
      <c r="K104" s="199"/>
      <c r="L104" s="517">
        <f>SUM(L100:L103)</f>
        <v>0</v>
      </c>
      <c r="M104" s="200"/>
      <c r="N104" s="517">
        <f>SUM(N100:N103)</f>
        <v>0</v>
      </c>
      <c r="O104" s="518"/>
      <c r="P104" s="517">
        <f>SUM(P100:P103)</f>
        <v>0</v>
      </c>
      <c r="Q104" s="113"/>
      <c r="R104" s="172"/>
      <c r="S104" s="17" t="s">
        <v>86</v>
      </c>
      <c r="T104" s="17"/>
    </row>
    <row r="105" spans="4:20" ht="12.75">
      <c r="D105" s="21"/>
      <c r="E105" s="21"/>
      <c r="F105" s="199"/>
      <c r="G105" s="200"/>
      <c r="H105" s="199"/>
      <c r="I105" s="199"/>
      <c r="J105" s="199"/>
      <c r="K105" s="200"/>
      <c r="L105" s="199"/>
      <c r="M105" s="113"/>
      <c r="N105" s="113"/>
      <c r="O105" s="113"/>
      <c r="P105" s="113"/>
      <c r="Q105" s="113"/>
      <c r="R105" s="172"/>
      <c r="S105" s="17" t="s">
        <v>86</v>
      </c>
      <c r="T105" s="17"/>
    </row>
    <row r="106" spans="4:20" ht="12.75">
      <c r="D106" s="21"/>
      <c r="E106" s="21"/>
      <c r="F106" s="199"/>
      <c r="G106" s="199"/>
      <c r="H106" s="199"/>
      <c r="I106" s="199"/>
      <c r="J106" s="199"/>
      <c r="K106" s="199"/>
      <c r="L106" s="199"/>
      <c r="M106" s="113"/>
      <c r="N106" s="113"/>
      <c r="O106" s="113"/>
      <c r="P106" s="113"/>
      <c r="Q106" s="113"/>
      <c r="R106" s="172"/>
      <c r="S106" s="17"/>
      <c r="T106" s="17"/>
    </row>
    <row r="107" spans="19:20" ht="12">
      <c r="S107" s="17" t="s">
        <v>86</v>
      </c>
      <c r="T107" s="17"/>
    </row>
    <row r="108" spans="1:20" ht="15">
      <c r="A108" s="123" t="s">
        <v>310</v>
      </c>
      <c r="S108" s="17" t="s">
        <v>86</v>
      </c>
      <c r="T108" s="17"/>
    </row>
    <row r="109" spans="1:20" ht="12">
      <c r="A109" s="31" t="s">
        <v>326</v>
      </c>
      <c r="S109" s="17"/>
      <c r="T109" s="17"/>
    </row>
    <row r="110" spans="19:20" ht="12">
      <c r="S110" s="17" t="s">
        <v>86</v>
      </c>
      <c r="T110" s="17"/>
    </row>
    <row r="111" spans="1:20" ht="12.75">
      <c r="A111" s="113" t="s">
        <v>307</v>
      </c>
      <c r="B111" s="113"/>
      <c r="C111" s="113"/>
      <c r="D111" s="113"/>
      <c r="E111" s="113"/>
      <c r="F111" s="113"/>
      <c r="G111" s="113"/>
      <c r="H111" s="113"/>
      <c r="I111" s="113"/>
      <c r="J111" s="114" t="s">
        <v>78</v>
      </c>
      <c r="K111" s="114"/>
      <c r="L111" s="114" t="s">
        <v>80</v>
      </c>
      <c r="S111" s="17" t="s">
        <v>86</v>
      </c>
      <c r="T111" s="17"/>
    </row>
    <row r="112" spans="1:20" ht="16.5" customHeight="1">
      <c r="A112" s="505"/>
      <c r="B112" s="156"/>
      <c r="C112" s="156"/>
      <c r="D112" s="156"/>
      <c r="E112" s="156"/>
      <c r="F112" s="21"/>
      <c r="H112" s="199"/>
      <c r="I112" s="19"/>
      <c r="J112" s="497">
        <f>L112/12</f>
        <v>0</v>
      </c>
      <c r="L112" s="249"/>
      <c r="S112" s="17"/>
      <c r="T112" s="17"/>
    </row>
    <row r="113" spans="1:20" ht="16.5" customHeight="1">
      <c r="A113" s="505"/>
      <c r="B113" s="156"/>
      <c r="C113" s="156"/>
      <c r="D113" s="156"/>
      <c r="E113" s="156"/>
      <c r="F113" s="21"/>
      <c r="H113" s="199"/>
      <c r="I113" s="19"/>
      <c r="J113" s="497">
        <f>L113/12</f>
        <v>0</v>
      </c>
      <c r="L113" s="249"/>
      <c r="S113" s="17" t="s">
        <v>86</v>
      </c>
      <c r="T113" s="17"/>
    </row>
    <row r="114" spans="1:20" ht="16.5" customHeight="1">
      <c r="A114" s="156"/>
      <c r="B114" s="156"/>
      <c r="C114" s="156"/>
      <c r="D114" s="156"/>
      <c r="E114" s="156"/>
      <c r="F114" s="21"/>
      <c r="H114" s="199"/>
      <c r="I114" s="19"/>
      <c r="J114" s="497">
        <f>L114/12</f>
        <v>0</v>
      </c>
      <c r="L114" s="249"/>
      <c r="S114" s="17" t="s">
        <v>86</v>
      </c>
      <c r="T114" s="17"/>
    </row>
    <row r="115" spans="1:20" ht="16.5" customHeight="1">
      <c r="A115" s="201"/>
      <c r="B115" s="201"/>
      <c r="C115" s="201"/>
      <c r="D115" s="201"/>
      <c r="E115" s="201"/>
      <c r="H115" s="199"/>
      <c r="I115" s="19"/>
      <c r="J115" s="497">
        <f>L115/12</f>
        <v>0</v>
      </c>
      <c r="L115" s="249"/>
      <c r="S115" s="17" t="s">
        <v>86</v>
      </c>
      <c r="T115" s="17"/>
    </row>
    <row r="116" spans="1:20" ht="16.5" customHeight="1">
      <c r="A116" s="202" t="s">
        <v>72</v>
      </c>
      <c r="B116" s="199"/>
      <c r="C116" s="199"/>
      <c r="D116" s="199"/>
      <c r="E116" s="199"/>
      <c r="H116" s="199"/>
      <c r="I116" s="19"/>
      <c r="J116" s="498">
        <f>SUM(J112:J115)</f>
        <v>0</v>
      </c>
      <c r="K116" s="113"/>
      <c r="L116" s="498">
        <f>SUM(L112:L115)</f>
        <v>0</v>
      </c>
      <c r="S116" s="17" t="s">
        <v>86</v>
      </c>
      <c r="T116" s="17"/>
    </row>
    <row r="117" spans="19:20" ht="12">
      <c r="S117" s="17" t="s">
        <v>86</v>
      </c>
      <c r="T117" s="17"/>
    </row>
    <row r="118" spans="19:20" ht="12">
      <c r="S118" s="17" t="s">
        <v>86</v>
      </c>
      <c r="T118" s="17"/>
    </row>
    <row r="119" spans="19:20" ht="12">
      <c r="S119" s="17" t="s">
        <v>86</v>
      </c>
      <c r="T119" s="17"/>
    </row>
    <row r="120" spans="19:20" ht="12">
      <c r="S120" s="17" t="s">
        <v>86</v>
      </c>
      <c r="T120" s="17"/>
    </row>
    <row r="121" spans="19:20" ht="12">
      <c r="S121" s="17" t="s">
        <v>86</v>
      </c>
      <c r="T121" s="17"/>
    </row>
    <row r="122" spans="19:20" ht="12">
      <c r="S122" s="17" t="s">
        <v>86</v>
      </c>
      <c r="T122" s="17"/>
    </row>
    <row r="123" spans="19:20" ht="12">
      <c r="S123" s="17" t="s">
        <v>86</v>
      </c>
      <c r="T123" s="17"/>
    </row>
    <row r="124" spans="19:20" ht="12">
      <c r="S124" s="17" t="s">
        <v>86</v>
      </c>
      <c r="T124" s="17"/>
    </row>
    <row r="125" spans="19:20" ht="12">
      <c r="S125" s="17" t="s">
        <v>86</v>
      </c>
      <c r="T125" s="17"/>
    </row>
    <row r="126" spans="19:20" ht="12">
      <c r="S126" s="17" t="s">
        <v>86</v>
      </c>
      <c r="T126" s="17"/>
    </row>
    <row r="127" spans="19:20" ht="12">
      <c r="S127" s="17" t="s">
        <v>86</v>
      </c>
      <c r="T127" s="17"/>
    </row>
    <row r="128" spans="19:20" ht="12">
      <c r="S128" s="17" t="s">
        <v>86</v>
      </c>
      <c r="T128" s="17"/>
    </row>
    <row r="129" spans="19:20" ht="12">
      <c r="S129" s="17" t="s">
        <v>86</v>
      </c>
      <c r="T129" s="17"/>
    </row>
    <row r="130" spans="19:20" ht="12">
      <c r="S130" s="17" t="s">
        <v>86</v>
      </c>
      <c r="T130" s="17"/>
    </row>
    <row r="131" spans="19:20" ht="12">
      <c r="S131" s="17" t="s">
        <v>86</v>
      </c>
      <c r="T131" s="17"/>
    </row>
    <row r="132" spans="19:20" ht="12">
      <c r="S132" s="17" t="s">
        <v>86</v>
      </c>
      <c r="T132" s="17"/>
    </row>
    <row r="133" spans="19:20" ht="12">
      <c r="S133" s="17" t="s">
        <v>86</v>
      </c>
      <c r="T133" s="17"/>
    </row>
    <row r="134" spans="19:20" ht="12">
      <c r="S134" s="17" t="s">
        <v>86</v>
      </c>
      <c r="T134" s="17"/>
    </row>
    <row r="135" spans="19:20" ht="12">
      <c r="S135" s="17" t="s">
        <v>86</v>
      </c>
      <c r="T135" s="17"/>
    </row>
    <row r="136" spans="19:20" ht="12">
      <c r="S136" s="17" t="s">
        <v>86</v>
      </c>
      <c r="T136" s="17"/>
    </row>
    <row r="137" spans="19:20" ht="12">
      <c r="S137" s="17" t="s">
        <v>86</v>
      </c>
      <c r="T137" s="17"/>
    </row>
    <row r="138" spans="19:20" ht="12">
      <c r="S138" s="17" t="s">
        <v>86</v>
      </c>
      <c r="T138" s="17"/>
    </row>
    <row r="139" spans="19:20" ht="12">
      <c r="S139" s="17" t="s">
        <v>86</v>
      </c>
      <c r="T139" s="17"/>
    </row>
    <row r="140" spans="19:20" ht="12">
      <c r="S140" s="17" t="s">
        <v>86</v>
      </c>
      <c r="T140" s="17"/>
    </row>
    <row r="141" spans="19:20" ht="12">
      <c r="S141" s="17" t="s">
        <v>86</v>
      </c>
      <c r="T141" s="17"/>
    </row>
    <row r="142" spans="19:20" ht="12">
      <c r="S142" s="17" t="s">
        <v>86</v>
      </c>
      <c r="T142" s="17"/>
    </row>
    <row r="143" spans="19:20" ht="12">
      <c r="S143" s="17" t="s">
        <v>86</v>
      </c>
      <c r="T143" s="17"/>
    </row>
    <row r="144" spans="19:20" ht="12">
      <c r="S144" s="17" t="s">
        <v>86</v>
      </c>
      <c r="T144" s="17"/>
    </row>
    <row r="145" spans="19:20" ht="12">
      <c r="S145" s="17" t="s">
        <v>86</v>
      </c>
      <c r="T145" s="17"/>
    </row>
    <row r="146" spans="19:20" ht="12">
      <c r="S146" s="17" t="s">
        <v>86</v>
      </c>
      <c r="T146" s="17"/>
    </row>
    <row r="147" spans="19:20" ht="12">
      <c r="S147" s="17" t="s">
        <v>86</v>
      </c>
      <c r="T147" s="17"/>
    </row>
    <row r="148" spans="19:20" ht="12">
      <c r="S148" s="17" t="s">
        <v>86</v>
      </c>
      <c r="T148" s="17"/>
    </row>
    <row r="149" spans="19:20" ht="12">
      <c r="S149" s="17" t="s">
        <v>86</v>
      </c>
      <c r="T149" s="17"/>
    </row>
    <row r="150" spans="19:20" ht="12">
      <c r="S150" s="17" t="s">
        <v>86</v>
      </c>
      <c r="T150" s="17"/>
    </row>
    <row r="151" spans="19:20" ht="12">
      <c r="S151" s="17" t="s">
        <v>86</v>
      </c>
      <c r="T151" s="17"/>
    </row>
    <row r="152" spans="19:20" ht="12">
      <c r="S152" s="17" t="s">
        <v>86</v>
      </c>
      <c r="T152" s="17"/>
    </row>
    <row r="153" spans="19:20" ht="12">
      <c r="S153" s="17" t="s">
        <v>86</v>
      </c>
      <c r="T153" s="17"/>
    </row>
    <row r="154" spans="19:20" ht="12">
      <c r="S154" s="17" t="s">
        <v>86</v>
      </c>
      <c r="T154" s="17"/>
    </row>
    <row r="155" spans="19:20" ht="12">
      <c r="S155" s="17" t="s">
        <v>86</v>
      </c>
      <c r="T155" s="17"/>
    </row>
    <row r="156" spans="19:20" ht="12">
      <c r="S156" s="17" t="s">
        <v>86</v>
      </c>
      <c r="T156" s="17"/>
    </row>
    <row r="157" spans="19:20" ht="12">
      <c r="S157" s="17" t="s">
        <v>86</v>
      </c>
      <c r="T157" s="17"/>
    </row>
    <row r="158" spans="19:20" ht="12">
      <c r="S158" s="17" t="s">
        <v>86</v>
      </c>
      <c r="T158" s="17"/>
    </row>
    <row r="159" spans="19:20" ht="12">
      <c r="S159" s="17" t="s">
        <v>86</v>
      </c>
      <c r="T159" s="17"/>
    </row>
    <row r="160" spans="19:20" ht="12">
      <c r="S160" s="17" t="s">
        <v>86</v>
      </c>
      <c r="T160" s="17"/>
    </row>
    <row r="161" spans="19:20" ht="12">
      <c r="S161" s="17" t="s">
        <v>86</v>
      </c>
      <c r="T161" s="17"/>
    </row>
    <row r="162" spans="19:20" ht="12">
      <c r="S162" s="17" t="s">
        <v>86</v>
      </c>
      <c r="T162" s="17"/>
    </row>
    <row r="163" spans="19:20" ht="12">
      <c r="S163" s="17" t="s">
        <v>86</v>
      </c>
      <c r="T163" s="17"/>
    </row>
    <row r="164" spans="19:20" ht="12">
      <c r="S164" s="17" t="s">
        <v>86</v>
      </c>
      <c r="T164" s="17"/>
    </row>
    <row r="165" spans="19:20" ht="12">
      <c r="S165" s="17" t="s">
        <v>86</v>
      </c>
      <c r="T165" s="17"/>
    </row>
    <row r="166" spans="19:20" ht="12">
      <c r="S166" s="17" t="s">
        <v>86</v>
      </c>
      <c r="T166" s="17"/>
    </row>
    <row r="167" spans="19:20" ht="12">
      <c r="S167" s="17" t="s">
        <v>86</v>
      </c>
      <c r="T167" s="17"/>
    </row>
  </sheetData>
  <sheetProtection/>
  <mergeCells count="1">
    <mergeCell ref="A22:O22"/>
  </mergeCells>
  <printOptions horizontalCentered="1"/>
  <pageMargins left="0.5" right="0.5" top="0.75" bottom="0.75" header="0.5" footer="0.5"/>
  <pageSetup fitToHeight="4" horizontalDpi="300" verticalDpi="300" orientation="landscape" scale="85" r:id="rId2"/>
  <headerFooter alignWithMargins="0">
    <oddFooter>&amp;L&amp;8&amp;A&amp;RVersion 2011
</oddFooter>
  </headerFooter>
  <rowBreaks count="3" manualBreakCount="3">
    <brk id="32" max="17" man="1"/>
    <brk id="60" max="17" man="1"/>
    <brk id="88" max="17" man="1"/>
  </rowBreaks>
  <legacyDrawing r:id="rId1"/>
</worksheet>
</file>

<file path=xl/worksheets/sheet9.xml><?xml version="1.0" encoding="utf-8"?>
<worksheet xmlns="http://schemas.openxmlformats.org/spreadsheetml/2006/main" xmlns:r="http://schemas.openxmlformats.org/officeDocument/2006/relationships">
  <sheetPr codeName="Sheet6"/>
  <dimension ref="A1:L90"/>
  <sheetViews>
    <sheetView showZeros="0" defaultGridColor="0" view="pageLayout" zoomScaleSheetLayoutView="100" colorId="23" workbookViewId="0" topLeftCell="C165">
      <selection activeCell="J108" sqref="J108"/>
    </sheetView>
  </sheetViews>
  <sheetFormatPr defaultColWidth="9.140625" defaultRowHeight="12.75"/>
  <cols>
    <col min="1" max="1" width="9.140625" style="38" customWidth="1"/>
    <col min="2" max="2" width="28.57421875" style="38" customWidth="1"/>
    <col min="3" max="3" width="10.421875" style="38" customWidth="1"/>
    <col min="4" max="4" width="10.7109375" style="38" customWidth="1"/>
    <col min="5" max="5" width="3.7109375" style="38" customWidth="1"/>
    <col min="6" max="6" width="13.7109375" style="38" customWidth="1"/>
    <col min="7" max="7" width="3.7109375" style="38" customWidth="1"/>
    <col min="8" max="8" width="10.57421875" style="38" customWidth="1"/>
    <col min="9" max="9" width="3.7109375" style="38" customWidth="1"/>
    <col min="10" max="10" width="10.7109375" style="38" customWidth="1"/>
    <col min="11" max="11" width="3.7109375" style="38" customWidth="1"/>
    <col min="12" max="12" width="10.7109375" style="38" customWidth="1"/>
    <col min="13" max="16384" width="9.140625" style="38" customWidth="1"/>
  </cols>
  <sheetData>
    <row r="1" spans="1:2" s="31" customFormat="1" ht="15">
      <c r="A1" s="124">
        <f>'Input Page'!C8</f>
        <v>0</v>
      </c>
      <c r="B1" s="124"/>
    </row>
    <row r="2" spans="4:12" s="31" customFormat="1" ht="12">
      <c r="D2" s="32" t="s">
        <v>78</v>
      </c>
      <c r="F2" s="32" t="s">
        <v>80</v>
      </c>
      <c r="H2" s="32" t="s">
        <v>79</v>
      </c>
      <c r="J2" s="32" t="s">
        <v>79</v>
      </c>
      <c r="L2" s="32" t="s">
        <v>323</v>
      </c>
    </row>
    <row r="3" spans="4:12" s="31" customFormat="1" ht="12">
      <c r="D3" s="33" t="s">
        <v>81</v>
      </c>
      <c r="E3" s="34"/>
      <c r="F3" s="33" t="s">
        <v>81</v>
      </c>
      <c r="G3" s="34"/>
      <c r="H3" s="33" t="s">
        <v>82</v>
      </c>
      <c r="I3" s="34"/>
      <c r="J3" s="33" t="s">
        <v>83</v>
      </c>
      <c r="K3" s="34"/>
      <c r="L3" s="33" t="s">
        <v>325</v>
      </c>
    </row>
    <row r="4" spans="1:8" s="31" customFormat="1" ht="16.5" customHeight="1">
      <c r="A4" s="30" t="s">
        <v>84</v>
      </c>
      <c r="B4" s="30"/>
      <c r="H4" s="31">
        <f>Summary!C18</f>
        <v>0</v>
      </c>
    </row>
    <row r="5" spans="6:10" s="31" customFormat="1" ht="16.5" customHeight="1">
      <c r="F5" s="35"/>
      <c r="H5" s="35"/>
      <c r="J5" s="35"/>
    </row>
    <row r="6" spans="1:12" s="31" customFormat="1" ht="21" customHeight="1">
      <c r="A6" s="30" t="s">
        <v>85</v>
      </c>
      <c r="B6" s="30"/>
      <c r="D6" s="499">
        <f>F6/12</f>
        <v>0</v>
      </c>
      <c r="F6" s="234">
        <v>0</v>
      </c>
      <c r="H6" s="500">
        <f>IF(ISERROR(D6/$H$4),"",(D6/$H$4))</f>
      </c>
      <c r="I6" s="164"/>
      <c r="J6" s="500">
        <f>IF(ISERROR(F6/$H$4),"",(F6/$H$4))</f>
      </c>
      <c r="K6" s="164"/>
      <c r="L6" s="501">
        <f>IF(ISERROR(F6/$F$79),"",F6/$F$79)</f>
      </c>
    </row>
    <row r="7" spans="1:12" s="31" customFormat="1" ht="21" customHeight="1">
      <c r="A7" s="30" t="s">
        <v>87</v>
      </c>
      <c r="B7" s="30"/>
      <c r="D7" s="499">
        <f>F7/12</f>
        <v>0</v>
      </c>
      <c r="F7" s="234">
        <v>0</v>
      </c>
      <c r="H7" s="500">
        <f>IF(ISERROR(D7/$H$4),"",(D7/$H$4))</f>
      </c>
      <c r="I7" s="164"/>
      <c r="J7" s="500">
        <f>IF(ISERROR(F7/$H$4),"",(F7/$H$4))</f>
      </c>
      <c r="K7" s="164"/>
      <c r="L7" s="501">
        <f>IF(ISERROR(F7/$F$79),"",F7/$F$79)</f>
      </c>
    </row>
    <row r="8" spans="1:12" s="31" customFormat="1" ht="21" customHeight="1">
      <c r="A8" s="30" t="s">
        <v>284</v>
      </c>
      <c r="B8" s="30"/>
      <c r="D8" s="499">
        <f>F8/12</f>
        <v>0</v>
      </c>
      <c r="F8" s="234">
        <v>0</v>
      </c>
      <c r="H8" s="500">
        <f>IF(ISERROR(D8/$H$4),"",(D8/$H$4))</f>
      </c>
      <c r="I8" s="164"/>
      <c r="J8" s="500">
        <f>IF(ISERROR(F8/$H$4),"",(F8/$H$4))</f>
      </c>
      <c r="K8" s="164"/>
      <c r="L8" s="501">
        <f>IF(ISERROR(F8/$F$79),"",F8/$F$79)</f>
      </c>
    </row>
    <row r="9" spans="1:12" s="31" customFormat="1" ht="21" customHeight="1">
      <c r="A9" s="30" t="s">
        <v>88</v>
      </c>
      <c r="B9" s="30"/>
      <c r="D9" s="499">
        <f>F9/12</f>
        <v>0</v>
      </c>
      <c r="F9" s="234">
        <v>0</v>
      </c>
      <c r="H9" s="500">
        <f>IF(ISERROR(D9/$H$4),"",(D9/$H$4))</f>
      </c>
      <c r="I9" s="164"/>
      <c r="J9" s="500">
        <f>IF(ISERROR(F9/$H$4),"",(F9/$H$4))</f>
      </c>
      <c r="K9" s="164"/>
      <c r="L9" s="501">
        <f>IF(ISERROR(F9/$F$79),"",F9/$F$79)</f>
      </c>
    </row>
    <row r="10" spans="1:12" s="31" customFormat="1" ht="21" customHeight="1">
      <c r="A10" s="30"/>
      <c r="B10" s="30"/>
      <c r="D10" s="237"/>
      <c r="E10" s="193"/>
      <c r="F10" s="237"/>
      <c r="G10" s="193"/>
      <c r="H10" s="237"/>
      <c r="I10" s="193"/>
      <c r="J10" s="240"/>
      <c r="K10" s="193"/>
      <c r="L10" s="241"/>
    </row>
    <row r="11" spans="1:12" s="31" customFormat="1" ht="21" customHeight="1">
      <c r="A11" s="30" t="s">
        <v>89</v>
      </c>
      <c r="B11" s="30"/>
      <c r="C11" s="31" t="s">
        <v>516</v>
      </c>
      <c r="D11" s="238"/>
      <c r="E11" s="35"/>
      <c r="F11" s="238"/>
      <c r="G11" s="35"/>
      <c r="H11" s="238"/>
      <c r="I11" s="35"/>
      <c r="J11" s="238"/>
      <c r="K11" s="35"/>
      <c r="L11" s="242"/>
    </row>
    <row r="12" spans="1:12" s="31" customFormat="1" ht="21" customHeight="1">
      <c r="A12" s="30" t="s">
        <v>90</v>
      </c>
      <c r="B12" s="157"/>
      <c r="C12" s="234">
        <v>0</v>
      </c>
      <c r="D12" s="235"/>
      <c r="F12" s="235"/>
      <c r="H12" s="235"/>
      <c r="J12" s="235"/>
      <c r="L12" s="243"/>
    </row>
    <row r="13" spans="1:12" s="31" customFormat="1" ht="21" customHeight="1">
      <c r="A13" s="163"/>
      <c r="B13" s="157"/>
      <c r="C13" s="234">
        <v>0</v>
      </c>
      <c r="D13" s="235"/>
      <c r="F13" s="235"/>
      <c r="H13" s="235"/>
      <c r="J13" s="235"/>
      <c r="L13" s="243"/>
    </row>
    <row r="14" spans="1:12" s="31" customFormat="1" ht="21" customHeight="1">
      <c r="A14" s="163"/>
      <c r="B14" s="157"/>
      <c r="C14" s="234">
        <v>0</v>
      </c>
      <c r="D14" s="235"/>
      <c r="F14" s="235"/>
      <c r="H14" s="235"/>
      <c r="J14" s="235"/>
      <c r="L14" s="243"/>
    </row>
    <row r="15" spans="1:12" s="31" customFormat="1" ht="21" customHeight="1">
      <c r="A15" s="163"/>
      <c r="B15" s="157"/>
      <c r="C15" s="234">
        <v>0</v>
      </c>
      <c r="D15" s="235"/>
      <c r="F15" s="235"/>
      <c r="H15" s="235"/>
      <c r="J15" s="235"/>
      <c r="L15" s="243"/>
    </row>
    <row r="16" spans="1:12" s="31" customFormat="1" ht="21" customHeight="1">
      <c r="A16" s="163"/>
      <c r="B16" s="163"/>
      <c r="C16" s="502"/>
      <c r="D16" s="499">
        <f>F16/12</f>
        <v>0</v>
      </c>
      <c r="F16" s="499">
        <f>SUM(C12:C15)</f>
        <v>0</v>
      </c>
      <c r="H16" s="500">
        <f>IF(ISERROR(D16/$H$4),"",(D16/$H$4))</f>
      </c>
      <c r="I16" s="164"/>
      <c r="J16" s="500">
        <f>IF(ISERROR(F16/$H$4),"",(F16/$H$4))</f>
      </c>
      <c r="K16" s="164"/>
      <c r="L16" s="501">
        <f>IF(ISERROR(F16/$F$79),"",F16/$F$79)</f>
      </c>
    </row>
    <row r="17" spans="1:12" s="31" customFormat="1" ht="21" customHeight="1">
      <c r="A17" s="163"/>
      <c r="B17" s="163"/>
      <c r="C17" s="163"/>
      <c r="D17" s="235"/>
      <c r="F17" s="235"/>
      <c r="H17" s="235"/>
      <c r="J17" s="235"/>
      <c r="L17" s="243"/>
    </row>
    <row r="18" spans="1:12" s="31" customFormat="1" ht="21" customHeight="1">
      <c r="A18" s="30" t="s">
        <v>91</v>
      </c>
      <c r="B18" s="30"/>
      <c r="D18" s="499">
        <f>F18/12</f>
        <v>0</v>
      </c>
      <c r="F18" s="234">
        <v>0</v>
      </c>
      <c r="H18" s="500">
        <f>IF(ISERROR(D18/$H$4),"",(D18/$H$4))</f>
      </c>
      <c r="I18" s="164"/>
      <c r="J18" s="500">
        <f>IF(ISERROR(F18/$H$4),"",(F18/$H$4))</f>
      </c>
      <c r="K18" s="164"/>
      <c r="L18" s="501">
        <f>IF(ISERROR(F18/$F$79),"",F18/$F$79)</f>
      </c>
    </row>
    <row r="19" spans="1:12" s="31" customFormat="1" ht="21" customHeight="1">
      <c r="A19" s="30" t="s">
        <v>92</v>
      </c>
      <c r="B19" s="30"/>
      <c r="D19" s="499">
        <f>F19/12</f>
        <v>0</v>
      </c>
      <c r="F19" s="234">
        <v>0</v>
      </c>
      <c r="H19" s="500">
        <f>IF(ISERROR(D19/$H$4),"",(D19/$H$4))</f>
      </c>
      <c r="I19" s="164"/>
      <c r="J19" s="500">
        <f>IF(ISERROR(F19/$H$4),"",(F19/$H$4))</f>
      </c>
      <c r="K19" s="164"/>
      <c r="L19" s="501">
        <f>IF(ISERROR(F19/$F$79),"",F19/$F$79)</f>
      </c>
    </row>
    <row r="20" spans="1:12" s="31" customFormat="1" ht="21" customHeight="1">
      <c r="A20" s="30" t="s">
        <v>93</v>
      </c>
      <c r="B20" s="30"/>
      <c r="D20" s="499">
        <f>F20/12</f>
        <v>0</v>
      </c>
      <c r="F20" s="234">
        <v>0</v>
      </c>
      <c r="H20" s="500">
        <f>IF(ISERROR(D20/$H$4),"",(D20/$H$4))</f>
      </c>
      <c r="I20" s="164"/>
      <c r="J20" s="500">
        <f>IF(ISERROR(F20/$H$4),"",(F20/$H$4))</f>
      </c>
      <c r="K20" s="164"/>
      <c r="L20" s="501">
        <f>IF(ISERROR(F20/$F$79),"",F20/$F$79)</f>
      </c>
    </row>
    <row r="21" spans="1:12" s="31" customFormat="1" ht="21" customHeight="1">
      <c r="A21" s="30"/>
      <c r="B21" s="30"/>
      <c r="D21" s="237"/>
      <c r="E21" s="164"/>
      <c r="F21" s="237"/>
      <c r="G21" s="164"/>
      <c r="H21" s="237"/>
      <c r="I21" s="164"/>
      <c r="J21" s="237"/>
      <c r="K21" s="164"/>
      <c r="L21" s="241"/>
    </row>
    <row r="22" spans="1:12" s="31" customFormat="1" ht="21" customHeight="1">
      <c r="A22" s="30" t="s">
        <v>94</v>
      </c>
      <c r="B22" s="30"/>
      <c r="C22" s="31" t="s">
        <v>516</v>
      </c>
      <c r="D22" s="235"/>
      <c r="F22" s="235"/>
      <c r="H22" s="235"/>
      <c r="J22" s="235"/>
      <c r="L22" s="243"/>
    </row>
    <row r="23" spans="1:12" s="31" customFormat="1" ht="21" customHeight="1">
      <c r="A23" s="30" t="s">
        <v>95</v>
      </c>
      <c r="B23" s="30"/>
      <c r="C23" s="234">
        <v>0</v>
      </c>
      <c r="D23" s="235"/>
      <c r="F23" s="235"/>
      <c r="H23" s="235"/>
      <c r="J23" s="235"/>
      <c r="L23" s="243"/>
    </row>
    <row r="24" spans="1:12" s="31" customFormat="1" ht="21" customHeight="1">
      <c r="A24" s="30" t="s">
        <v>96</v>
      </c>
      <c r="B24" s="30"/>
      <c r="C24" s="234">
        <v>0</v>
      </c>
      <c r="D24" s="235"/>
      <c r="F24" s="235"/>
      <c r="H24" s="235"/>
      <c r="J24" s="235"/>
      <c r="L24" s="243"/>
    </row>
    <row r="25" spans="1:12" s="31" customFormat="1" ht="21" customHeight="1">
      <c r="A25" s="30" t="s">
        <v>97</v>
      </c>
      <c r="B25" s="30"/>
      <c r="C25" s="234">
        <v>0</v>
      </c>
      <c r="D25" s="235"/>
      <c r="F25" s="235"/>
      <c r="H25" s="235"/>
      <c r="J25" s="235"/>
      <c r="L25" s="243"/>
    </row>
    <row r="26" spans="1:12" s="31" customFormat="1" ht="21" customHeight="1">
      <c r="A26" s="30" t="s">
        <v>98</v>
      </c>
      <c r="B26" s="30"/>
      <c r="C26" s="234">
        <v>0</v>
      </c>
      <c r="D26" s="235"/>
      <c r="F26" s="235"/>
      <c r="H26" s="235"/>
      <c r="J26" s="235"/>
      <c r="L26" s="243"/>
    </row>
    <row r="27" spans="1:12" s="31" customFormat="1" ht="21" customHeight="1">
      <c r="A27" s="30" t="s">
        <v>99</v>
      </c>
      <c r="B27" s="30"/>
      <c r="C27" s="234">
        <v>0</v>
      </c>
      <c r="D27" s="235"/>
      <c r="F27" s="235"/>
      <c r="H27" s="235"/>
      <c r="J27" s="235"/>
      <c r="L27" s="243"/>
    </row>
    <row r="28" spans="1:12" s="31" customFormat="1" ht="21" customHeight="1">
      <c r="A28" s="30" t="s">
        <v>100</v>
      </c>
      <c r="B28" s="30"/>
      <c r="C28" s="234">
        <v>0</v>
      </c>
      <c r="D28" s="235"/>
      <c r="F28" s="235"/>
      <c r="H28" s="235"/>
      <c r="J28" s="235"/>
      <c r="L28" s="243"/>
    </row>
    <row r="29" spans="1:12" s="31" customFormat="1" ht="21" customHeight="1">
      <c r="A29" s="30" t="s">
        <v>101</v>
      </c>
      <c r="B29" s="30"/>
      <c r="C29" s="234">
        <v>0</v>
      </c>
      <c r="D29" s="235"/>
      <c r="F29" s="235"/>
      <c r="H29" s="235"/>
      <c r="J29" s="235"/>
      <c r="L29" s="243"/>
    </row>
    <row r="30" spans="1:12" s="31" customFormat="1" ht="21" customHeight="1">
      <c r="A30" s="30" t="s">
        <v>102</v>
      </c>
      <c r="B30" s="30"/>
      <c r="C30" s="234">
        <v>0</v>
      </c>
      <c r="D30" s="235"/>
      <c r="F30" s="235"/>
      <c r="H30" s="235"/>
      <c r="J30" s="235"/>
      <c r="L30" s="243"/>
    </row>
    <row r="31" spans="1:12" s="31" customFormat="1" ht="21" customHeight="1">
      <c r="A31" s="30" t="s">
        <v>103</v>
      </c>
      <c r="B31" s="30"/>
      <c r="C31" s="234">
        <v>0</v>
      </c>
      <c r="D31" s="235"/>
      <c r="F31" s="235"/>
      <c r="H31" s="235"/>
      <c r="J31" s="235"/>
      <c r="L31" s="243"/>
    </row>
    <row r="32" spans="1:12" s="31" customFormat="1" ht="21" customHeight="1">
      <c r="A32" s="157" t="s">
        <v>285</v>
      </c>
      <c r="B32" s="157"/>
      <c r="C32" s="234">
        <v>0</v>
      </c>
      <c r="D32" s="235"/>
      <c r="F32" s="235"/>
      <c r="H32" s="235"/>
      <c r="J32" s="235"/>
      <c r="L32" s="243"/>
    </row>
    <row r="33" spans="1:12" s="31" customFormat="1" ht="21" customHeight="1">
      <c r="A33" s="158" t="s">
        <v>285</v>
      </c>
      <c r="B33" s="158"/>
      <c r="C33" s="234">
        <v>0</v>
      </c>
      <c r="D33" s="235"/>
      <c r="F33" s="235"/>
      <c r="H33" s="235"/>
      <c r="J33" s="235"/>
      <c r="L33" s="243"/>
    </row>
    <row r="34" spans="2:12" s="31" customFormat="1" ht="21" customHeight="1">
      <c r="B34" s="31" t="s">
        <v>72</v>
      </c>
      <c r="D34" s="499">
        <f>F34/12</f>
        <v>0</v>
      </c>
      <c r="F34" s="499">
        <f>SUM(C23:C33)</f>
        <v>0</v>
      </c>
      <c r="G34" s="164"/>
      <c r="H34" s="500">
        <f>IF(ISERROR(D34/$H$4),"",(D34/$H$4))</f>
      </c>
      <c r="I34" s="164"/>
      <c r="J34" s="500">
        <f>IF(ISERROR(F34/$H$4),"",(F34/$H$4))</f>
      </c>
      <c r="K34" s="164"/>
      <c r="L34" s="501">
        <f>IF(ISERROR(F34/$F$79),"",F34/$F$79)</f>
      </c>
    </row>
    <row r="35" spans="3:12" s="31" customFormat="1" ht="21" customHeight="1">
      <c r="C35" s="164"/>
      <c r="D35" s="235"/>
      <c r="F35" s="235"/>
      <c r="H35" s="235"/>
      <c r="J35" s="235"/>
      <c r="L35" s="243"/>
    </row>
    <row r="36" spans="1:12" s="31" customFormat="1" ht="21" customHeight="1">
      <c r="A36" s="31" t="s">
        <v>286</v>
      </c>
      <c r="C36" s="31" t="s">
        <v>516</v>
      </c>
      <c r="D36" s="235"/>
      <c r="F36" s="235"/>
      <c r="H36" s="235"/>
      <c r="J36" s="235"/>
      <c r="L36" s="243"/>
    </row>
    <row r="37" spans="1:12" s="31" customFormat="1" ht="21" customHeight="1">
      <c r="A37" s="30" t="s">
        <v>104</v>
      </c>
      <c r="B37" s="30"/>
      <c r="C37" s="234">
        <v>0</v>
      </c>
      <c r="D37" s="235"/>
      <c r="F37" s="235"/>
      <c r="H37" s="235"/>
      <c r="J37" s="235"/>
      <c r="L37" s="243"/>
    </row>
    <row r="38" spans="1:12" s="31" customFormat="1" ht="21" customHeight="1">
      <c r="A38" s="30" t="s">
        <v>97</v>
      </c>
      <c r="B38" s="30"/>
      <c r="C38" s="234">
        <v>0</v>
      </c>
      <c r="D38" s="235"/>
      <c r="F38" s="235"/>
      <c r="H38" s="235"/>
      <c r="J38" s="235"/>
      <c r="L38" s="243"/>
    </row>
    <row r="39" spans="1:12" s="31" customFormat="1" ht="21" customHeight="1">
      <c r="A39" s="30" t="s">
        <v>105</v>
      </c>
      <c r="B39" s="30"/>
      <c r="C39" s="234">
        <v>0</v>
      </c>
      <c r="D39" s="235"/>
      <c r="F39" s="235"/>
      <c r="H39" s="235"/>
      <c r="J39" s="235"/>
      <c r="L39" s="243"/>
    </row>
    <row r="40" spans="1:12" s="31" customFormat="1" ht="21" customHeight="1">
      <c r="A40" s="30" t="s">
        <v>106</v>
      </c>
      <c r="B40" s="30"/>
      <c r="C40" s="234">
        <v>0</v>
      </c>
      <c r="D40" s="235"/>
      <c r="F40" s="235"/>
      <c r="H40" s="235"/>
      <c r="J40" s="235"/>
      <c r="L40" s="243"/>
    </row>
    <row r="41" spans="1:12" s="31" customFormat="1" ht="21" customHeight="1">
      <c r="A41" s="30" t="s">
        <v>107</v>
      </c>
      <c r="B41" s="30"/>
      <c r="C41" s="234">
        <v>0</v>
      </c>
      <c r="D41" s="235"/>
      <c r="F41" s="235"/>
      <c r="H41" s="235"/>
      <c r="J41" s="235"/>
      <c r="L41" s="243"/>
    </row>
    <row r="42" spans="1:12" s="31" customFormat="1" ht="21" customHeight="1">
      <c r="A42" s="30" t="s">
        <v>108</v>
      </c>
      <c r="B42" s="30"/>
      <c r="C42" s="234">
        <v>0</v>
      </c>
      <c r="D42" s="235"/>
      <c r="F42" s="235"/>
      <c r="H42" s="235"/>
      <c r="J42" s="235"/>
      <c r="L42" s="243"/>
    </row>
    <row r="43" spans="1:12" s="31" customFormat="1" ht="21" customHeight="1">
      <c r="A43" s="30" t="s">
        <v>285</v>
      </c>
      <c r="B43" s="30"/>
      <c r="C43" s="234">
        <v>0</v>
      </c>
      <c r="D43" s="235"/>
      <c r="F43" s="235"/>
      <c r="H43" s="235"/>
      <c r="J43" s="235"/>
      <c r="L43" s="243"/>
    </row>
    <row r="44" spans="1:12" s="31" customFormat="1" ht="21" customHeight="1">
      <c r="A44" s="30" t="s">
        <v>285</v>
      </c>
      <c r="B44" s="30"/>
      <c r="C44" s="234">
        <v>0</v>
      </c>
      <c r="D44" s="235"/>
      <c r="F44" s="235"/>
      <c r="H44" s="235"/>
      <c r="J44" s="235"/>
      <c r="L44" s="244"/>
    </row>
    <row r="45" spans="1:12" s="31" customFormat="1" ht="21" customHeight="1">
      <c r="A45" s="30"/>
      <c r="B45" s="30" t="s">
        <v>72</v>
      </c>
      <c r="C45" s="503"/>
      <c r="D45" s="499">
        <f>F45/12</f>
        <v>0</v>
      </c>
      <c r="F45" s="499">
        <f>SUM(C37:C44)</f>
        <v>0</v>
      </c>
      <c r="H45" s="500">
        <f>IF(ISERROR(D45/$H$4),"",(D45/$H$4))</f>
      </c>
      <c r="I45" s="164"/>
      <c r="J45" s="500">
        <f>IF(ISERROR(F45/$H$4),"",(F45/$H$4))</f>
      </c>
      <c r="K45" s="164"/>
      <c r="L45" s="501">
        <f>IF(ISERROR(F45/$F$79),"",F45/$F$79)</f>
      </c>
    </row>
    <row r="46" spans="1:12" s="31" customFormat="1" ht="21" customHeight="1">
      <c r="A46" s="30"/>
      <c r="B46" s="30"/>
      <c r="C46" s="163"/>
      <c r="D46" s="235"/>
      <c r="F46" s="235"/>
      <c r="H46" s="235"/>
      <c r="J46" s="235"/>
      <c r="L46" s="243"/>
    </row>
    <row r="47" spans="1:12" s="31" customFormat="1" ht="21" customHeight="1">
      <c r="A47" s="31" t="s">
        <v>287</v>
      </c>
      <c r="C47" s="31" t="s">
        <v>517</v>
      </c>
      <c r="D47" s="235"/>
      <c r="F47" s="235"/>
      <c r="H47" s="235"/>
      <c r="J47" s="235"/>
      <c r="L47" s="243"/>
    </row>
    <row r="48" spans="1:12" s="31" customFormat="1" ht="21" customHeight="1">
      <c r="A48" s="30" t="s">
        <v>95</v>
      </c>
      <c r="B48" s="30"/>
      <c r="C48" s="234">
        <v>0</v>
      </c>
      <c r="D48" s="235"/>
      <c r="F48" s="235"/>
      <c r="H48" s="235"/>
      <c r="J48" s="235"/>
      <c r="L48" s="243"/>
    </row>
    <row r="49" spans="1:12" s="31" customFormat="1" ht="21" customHeight="1">
      <c r="A49" s="30" t="s">
        <v>110</v>
      </c>
      <c r="B49" s="30"/>
      <c r="C49" s="234">
        <v>0</v>
      </c>
      <c r="D49" s="235"/>
      <c r="F49" s="235"/>
      <c r="H49" s="235"/>
      <c r="J49" s="235"/>
      <c r="L49" s="243"/>
    </row>
    <row r="50" spans="1:12" s="31" customFormat="1" ht="21" customHeight="1">
      <c r="A50" s="30" t="s">
        <v>96</v>
      </c>
      <c r="B50" s="30"/>
      <c r="C50" s="234">
        <v>0</v>
      </c>
      <c r="D50" s="235"/>
      <c r="F50" s="235"/>
      <c r="H50" s="235"/>
      <c r="J50" s="235"/>
      <c r="L50" s="243"/>
    </row>
    <row r="51" spans="1:12" s="31" customFormat="1" ht="21" customHeight="1">
      <c r="A51" s="30" t="s">
        <v>111</v>
      </c>
      <c r="B51" s="30"/>
      <c r="C51" s="234">
        <v>0</v>
      </c>
      <c r="D51" s="235"/>
      <c r="F51" s="235"/>
      <c r="H51" s="235"/>
      <c r="J51" s="235"/>
      <c r="L51" s="243"/>
    </row>
    <row r="52" spans="1:12" s="31" customFormat="1" ht="21" customHeight="1">
      <c r="A52" s="30" t="s">
        <v>97</v>
      </c>
      <c r="B52" s="30"/>
      <c r="C52" s="234">
        <v>0</v>
      </c>
      <c r="D52" s="235"/>
      <c r="F52" s="235"/>
      <c r="H52" s="235"/>
      <c r="J52" s="235"/>
      <c r="L52" s="243"/>
    </row>
    <row r="53" spans="1:12" s="31" customFormat="1" ht="21" customHeight="1">
      <c r="A53" s="30" t="s">
        <v>112</v>
      </c>
      <c r="B53" s="30"/>
      <c r="C53" s="234">
        <v>0</v>
      </c>
      <c r="D53" s="235"/>
      <c r="F53" s="235"/>
      <c r="H53" s="235"/>
      <c r="J53" s="235"/>
      <c r="L53" s="243"/>
    </row>
    <row r="54" spans="1:12" s="31" customFormat="1" ht="21" customHeight="1">
      <c r="A54" s="30" t="s">
        <v>98</v>
      </c>
      <c r="B54" s="30"/>
      <c r="C54" s="234">
        <v>0</v>
      </c>
      <c r="D54" s="235"/>
      <c r="F54" s="235"/>
      <c r="H54" s="235"/>
      <c r="J54" s="235"/>
      <c r="L54" s="243"/>
    </row>
    <row r="55" spans="1:12" s="31" customFormat="1" ht="21" customHeight="1">
      <c r="A55" s="30" t="s">
        <v>99</v>
      </c>
      <c r="B55" s="30"/>
      <c r="C55" s="234">
        <v>0</v>
      </c>
      <c r="D55" s="235"/>
      <c r="F55" s="235"/>
      <c r="H55" s="235"/>
      <c r="J55" s="235"/>
      <c r="L55" s="243"/>
    </row>
    <row r="56" spans="1:12" s="31" customFormat="1" ht="21" customHeight="1">
      <c r="A56" s="30" t="s">
        <v>100</v>
      </c>
      <c r="B56" s="30"/>
      <c r="C56" s="234">
        <v>0</v>
      </c>
      <c r="D56" s="235"/>
      <c r="F56" s="235"/>
      <c r="H56" s="235"/>
      <c r="J56" s="235"/>
      <c r="L56" s="243"/>
    </row>
    <row r="57" spans="1:12" s="31" customFormat="1" ht="21" customHeight="1">
      <c r="A57" s="30" t="s">
        <v>101</v>
      </c>
      <c r="B57" s="30"/>
      <c r="C57" s="234">
        <v>0</v>
      </c>
      <c r="D57" s="235"/>
      <c r="F57" s="235"/>
      <c r="H57" s="235"/>
      <c r="J57" s="235"/>
      <c r="L57" s="243"/>
    </row>
    <row r="58" spans="1:12" s="31" customFormat="1" ht="21" customHeight="1">
      <c r="A58" s="30" t="s">
        <v>102</v>
      </c>
      <c r="B58" s="30"/>
      <c r="C58" s="234">
        <v>0</v>
      </c>
      <c r="D58" s="235"/>
      <c r="F58" s="235"/>
      <c r="H58" s="235"/>
      <c r="J58" s="235"/>
      <c r="L58" s="243"/>
    </row>
    <row r="59" spans="1:12" s="31" customFormat="1" ht="21" customHeight="1">
      <c r="A59" s="30" t="s">
        <v>113</v>
      </c>
      <c r="B59" s="30"/>
      <c r="C59" s="234">
        <v>0</v>
      </c>
      <c r="D59" s="235"/>
      <c r="F59" s="235"/>
      <c r="H59" s="235"/>
      <c r="J59" s="235"/>
      <c r="L59" s="243"/>
    </row>
    <row r="60" spans="1:12" s="31" customFormat="1" ht="21" customHeight="1">
      <c r="A60" s="157"/>
      <c r="B60" s="157"/>
      <c r="C60" s="234">
        <v>0</v>
      </c>
      <c r="D60" s="235"/>
      <c r="F60" s="235"/>
      <c r="H60" s="235"/>
      <c r="J60" s="235"/>
      <c r="L60" s="243"/>
    </row>
    <row r="61" spans="1:12" s="31" customFormat="1" ht="21" customHeight="1">
      <c r="A61" s="158"/>
      <c r="B61" s="158"/>
      <c r="C61" s="234">
        <v>0</v>
      </c>
      <c r="D61" s="235"/>
      <c r="F61" s="235"/>
      <c r="H61" s="235"/>
      <c r="J61" s="238"/>
      <c r="L61" s="243"/>
    </row>
    <row r="62" spans="1:12" s="31" customFormat="1" ht="21" customHeight="1">
      <c r="A62" s="30" t="s">
        <v>109</v>
      </c>
      <c r="B62" s="30"/>
      <c r="C62" s="503"/>
      <c r="D62" s="499">
        <f>F62/12</f>
        <v>0</v>
      </c>
      <c r="F62" s="499">
        <f>SUM(C48:C61)</f>
        <v>0</v>
      </c>
      <c r="G62" s="164"/>
      <c r="H62" s="500">
        <f>IF(ISERROR(D62/$H$4),"",(D62/$H$4))</f>
      </c>
      <c r="I62" s="164"/>
      <c r="J62" s="500">
        <f>IF(ISERROR(F62/$H$4),"",(F62/$H$4))</f>
      </c>
      <c r="K62" s="164"/>
      <c r="L62" s="501">
        <f>IF(ISERROR(F62/$F$79),"",F62/$F$79)</f>
      </c>
    </row>
    <row r="63" spans="1:12" s="31" customFormat="1" ht="21" customHeight="1">
      <c r="A63" s="30"/>
      <c r="B63" s="30"/>
      <c r="C63" s="36"/>
      <c r="D63" s="235"/>
      <c r="F63" s="235"/>
      <c r="H63" s="235"/>
      <c r="J63" s="238"/>
      <c r="L63" s="243"/>
    </row>
    <row r="64" spans="1:12" s="31" customFormat="1" ht="21" customHeight="1">
      <c r="A64" s="30" t="s">
        <v>288</v>
      </c>
      <c r="B64" s="30"/>
      <c r="C64" s="31" t="s">
        <v>516</v>
      </c>
      <c r="D64" s="235"/>
      <c r="F64" s="235"/>
      <c r="H64" s="235"/>
      <c r="J64" s="235"/>
      <c r="L64" s="243"/>
    </row>
    <row r="65" spans="1:12" s="31" customFormat="1" ht="21" customHeight="1">
      <c r="A65" s="30" t="s">
        <v>115</v>
      </c>
      <c r="B65" s="30"/>
      <c r="C65" s="234">
        <v>0</v>
      </c>
      <c r="D65" s="235"/>
      <c r="F65" s="235"/>
      <c r="H65" s="235"/>
      <c r="J65" s="235"/>
      <c r="L65" s="243"/>
    </row>
    <row r="66" spans="1:12" s="31" customFormat="1" ht="21" customHeight="1">
      <c r="A66" s="30" t="s">
        <v>116</v>
      </c>
      <c r="B66" s="30"/>
      <c r="C66" s="234">
        <v>0</v>
      </c>
      <c r="D66" s="235"/>
      <c r="F66" s="235"/>
      <c r="H66" s="235"/>
      <c r="J66" s="235"/>
      <c r="L66" s="243"/>
    </row>
    <row r="67" spans="1:12" s="31" customFormat="1" ht="21" customHeight="1">
      <c r="A67" s="30" t="s">
        <v>117</v>
      </c>
      <c r="B67" s="30"/>
      <c r="C67" s="234">
        <v>0</v>
      </c>
      <c r="D67" s="235"/>
      <c r="F67" s="235"/>
      <c r="H67" s="235"/>
      <c r="J67" s="235"/>
      <c r="L67" s="243"/>
    </row>
    <row r="68" spans="1:12" s="31" customFormat="1" ht="21" customHeight="1">
      <c r="A68" s="30" t="s">
        <v>118</v>
      </c>
      <c r="B68" s="30"/>
      <c r="C68" s="234">
        <v>0</v>
      </c>
      <c r="D68" s="235"/>
      <c r="F68" s="235"/>
      <c r="H68" s="235"/>
      <c r="J68" s="235"/>
      <c r="L68" s="243"/>
    </row>
    <row r="69" spans="1:12" s="31" customFormat="1" ht="21" customHeight="1">
      <c r="A69" s="159" t="s">
        <v>114</v>
      </c>
      <c r="C69" s="234">
        <v>0</v>
      </c>
      <c r="D69" s="237"/>
      <c r="E69" s="193"/>
      <c r="F69" s="237"/>
      <c r="G69" s="193"/>
      <c r="H69" s="237"/>
      <c r="I69" s="193"/>
      <c r="J69" s="237"/>
      <c r="K69" s="193"/>
      <c r="L69" s="241"/>
    </row>
    <row r="70" spans="1:12" s="31" customFormat="1" ht="21" customHeight="1">
      <c r="A70" s="31" t="s">
        <v>289</v>
      </c>
      <c r="D70" s="499">
        <f>F70/12</f>
        <v>0</v>
      </c>
      <c r="F70" s="499">
        <f>SUM(C65:C69)</f>
        <v>0</v>
      </c>
      <c r="G70" s="164"/>
      <c r="H70" s="500">
        <f>IF(ISERROR(D70/$H$4),"",(D70/$H$4))</f>
      </c>
      <c r="I70" s="164"/>
      <c r="J70" s="500">
        <f>IF(ISERROR(F70/$H$4),"",(F70/$H$4))</f>
      </c>
      <c r="K70" s="164"/>
      <c r="L70" s="501">
        <f>IF(ISERROR(F70/$F$79),"",F70/$F$79)</f>
      </c>
    </row>
    <row r="71" spans="4:12" s="31" customFormat="1" ht="21" customHeight="1">
      <c r="D71" s="239"/>
      <c r="E71" s="35"/>
      <c r="F71" s="239"/>
      <c r="G71" s="35"/>
      <c r="H71" s="239"/>
      <c r="I71" s="35"/>
      <c r="J71" s="239"/>
      <c r="K71" s="35"/>
      <c r="L71" s="245"/>
    </row>
    <row r="72" spans="1:12" s="31" customFormat="1" ht="21" customHeight="1">
      <c r="A72" s="30" t="s">
        <v>324</v>
      </c>
      <c r="B72" s="30"/>
      <c r="C72" s="31" t="s">
        <v>516</v>
      </c>
      <c r="D72" s="235"/>
      <c r="F72" s="235"/>
      <c r="H72" s="235"/>
      <c r="J72" s="235"/>
      <c r="L72" s="243"/>
    </row>
    <row r="73" spans="1:12" s="31" customFormat="1" ht="21" customHeight="1">
      <c r="A73" s="30" t="s">
        <v>119</v>
      </c>
      <c r="B73" s="30"/>
      <c r="C73" s="234">
        <v>0</v>
      </c>
      <c r="D73" s="235"/>
      <c r="F73" s="235"/>
      <c r="H73" s="235"/>
      <c r="J73" s="235"/>
      <c r="L73" s="243"/>
    </row>
    <row r="74" spans="1:12" s="31" customFormat="1" ht="21" customHeight="1">
      <c r="A74" s="30" t="s">
        <v>120</v>
      </c>
      <c r="B74" s="30"/>
      <c r="C74" s="234">
        <v>0</v>
      </c>
      <c r="D74" s="235"/>
      <c r="F74" s="235"/>
      <c r="H74" s="235"/>
      <c r="J74" s="235"/>
      <c r="L74" s="243"/>
    </row>
    <row r="75" spans="1:12" s="31" customFormat="1" ht="21" customHeight="1">
      <c r="A75" s="30" t="s">
        <v>121</v>
      </c>
      <c r="B75" s="30"/>
      <c r="C75" s="234">
        <v>0</v>
      </c>
      <c r="D75" s="235"/>
      <c r="F75" s="235"/>
      <c r="H75" s="235"/>
      <c r="J75" s="235"/>
      <c r="L75" s="243"/>
    </row>
    <row r="76" spans="1:12" s="31" customFormat="1" ht="21" customHeight="1">
      <c r="A76" s="30" t="s">
        <v>122</v>
      </c>
      <c r="B76" s="30"/>
      <c r="C76" s="234">
        <v>0</v>
      </c>
      <c r="D76" s="235"/>
      <c r="F76" s="235"/>
      <c r="H76" s="235"/>
      <c r="J76" s="235"/>
      <c r="L76" s="243"/>
    </row>
    <row r="77" spans="1:12" s="31" customFormat="1" ht="21" customHeight="1">
      <c r="A77" s="30" t="s">
        <v>123</v>
      </c>
      <c r="B77" s="30"/>
      <c r="C77" s="234">
        <v>0</v>
      </c>
      <c r="D77" s="235"/>
      <c r="F77" s="235"/>
      <c r="H77" s="235"/>
      <c r="J77" s="235"/>
      <c r="L77" s="243"/>
    </row>
    <row r="78" spans="2:12" s="31" customFormat="1" ht="21" customHeight="1">
      <c r="B78" s="31" t="s">
        <v>72</v>
      </c>
      <c r="D78" s="499">
        <f>F78/12</f>
        <v>0</v>
      </c>
      <c r="F78" s="499">
        <f>SUM(C73:C77)</f>
        <v>0</v>
      </c>
      <c r="G78" s="164"/>
      <c r="H78" s="500">
        <f>IF(ISERROR(D78/$H$4),"",(D78/$H$4))</f>
      </c>
      <c r="I78" s="164"/>
      <c r="J78" s="500">
        <f>IF(ISERROR(F78/$H$4),"",(F78/$H$4))</f>
      </c>
      <c r="K78" s="164"/>
      <c r="L78" s="501">
        <f>IF(ISERROR(F78/$F$79),"",F78/$F$79)</f>
      </c>
    </row>
    <row r="79" spans="1:12" s="31" customFormat="1" ht="21" customHeight="1">
      <c r="A79" s="82" t="s">
        <v>124</v>
      </c>
      <c r="B79" s="82"/>
      <c r="C79" s="113"/>
      <c r="D79" s="499">
        <f>F79/12</f>
        <v>0</v>
      </c>
      <c r="F79" s="499">
        <f>SUM(F6:F78)</f>
        <v>0</v>
      </c>
      <c r="G79" s="164"/>
      <c r="H79" s="500">
        <f>IF(ISERROR(D79/$H$4),"",(D79/$H$4))</f>
      </c>
      <c r="I79" s="164"/>
      <c r="J79" s="500">
        <f>IF(ISERROR(F79/$H$4),"",(F79/$H$4))</f>
      </c>
      <c r="K79" s="164"/>
      <c r="L79" s="501">
        <f>IF(ISERROR(F79/$F$79),"",F79/$F$79)</f>
      </c>
    </row>
    <row r="80" spans="4:12" s="31" customFormat="1" ht="21" customHeight="1">
      <c r="D80" s="235"/>
      <c r="F80" s="235"/>
      <c r="H80" s="235"/>
      <c r="J80" s="235"/>
      <c r="L80" s="243"/>
    </row>
    <row r="81" spans="1:12" s="31" customFormat="1" ht="21" customHeight="1">
      <c r="A81" s="37" t="s">
        <v>125</v>
      </c>
      <c r="B81" s="37"/>
      <c r="D81" s="235"/>
      <c r="F81" s="235"/>
      <c r="H81" s="235"/>
      <c r="J81" s="235"/>
      <c r="L81" s="243"/>
    </row>
    <row r="82" spans="1:12" s="31" customFormat="1" ht="21" customHeight="1">
      <c r="A82" s="30" t="s">
        <v>126</v>
      </c>
      <c r="B82" s="30"/>
      <c r="D82" s="499">
        <f>F82/12</f>
        <v>0</v>
      </c>
      <c r="F82" s="234">
        <v>0</v>
      </c>
      <c r="H82" s="500">
        <f>IF(ISERROR(D82/$H$4),"",(D82/$H$4))</f>
      </c>
      <c r="I82" s="164"/>
      <c r="J82" s="500">
        <f>IF(ISERROR(F82/$H$4),"",(F82/$H$4))</f>
      </c>
      <c r="K82" s="164"/>
      <c r="L82" s="501">
        <f>IF(ISERROR(F82/$F$79),"",F82/$F$79)</f>
      </c>
    </row>
    <row r="83" spans="1:12" s="31" customFormat="1" ht="21" customHeight="1">
      <c r="A83" s="30" t="s">
        <v>127</v>
      </c>
      <c r="B83" s="30"/>
      <c r="D83" s="499">
        <f>F83/12</f>
        <v>0</v>
      </c>
      <c r="F83" s="234">
        <v>0</v>
      </c>
      <c r="H83" s="500">
        <f>IF(ISERROR(D83/$H$4),"",(D83/$H$4))</f>
      </c>
      <c r="I83" s="164"/>
      <c r="J83" s="500">
        <f>IF(ISERROR(F83/$H$4),"",(F83/$H$4))</f>
      </c>
      <c r="K83" s="164"/>
      <c r="L83" s="501">
        <f>IF(ISERROR(F83/$F$79),"",F83/$F$79)</f>
      </c>
    </row>
    <row r="84" spans="1:12" s="31" customFormat="1" ht="21" customHeight="1">
      <c r="A84" s="30" t="s">
        <v>329</v>
      </c>
      <c r="B84" s="30"/>
      <c r="D84" s="499">
        <f>F84/12</f>
        <v>0</v>
      </c>
      <c r="F84" s="234">
        <v>0</v>
      </c>
      <c r="H84" s="500">
        <f>IF(ISERROR(D84/$H$4),"",(D84/$H$4))</f>
      </c>
      <c r="I84" s="164"/>
      <c r="J84" s="500">
        <f>IF(ISERROR(F84/$H$4),"",(F84/$H$4))</f>
      </c>
      <c r="K84" s="164"/>
      <c r="L84" s="501">
        <f>IF(ISERROR(F84/$F$79),"",F84/$F$79)</f>
      </c>
    </row>
    <row r="85" spans="1:12" s="31" customFormat="1" ht="21" customHeight="1">
      <c r="A85" s="157"/>
      <c r="B85" s="157"/>
      <c r="D85" s="499">
        <f>F85/12</f>
        <v>0</v>
      </c>
      <c r="F85" s="234">
        <v>0</v>
      </c>
      <c r="H85" s="500">
        <f>IF(ISERROR(D85/$H$4),"",(D85/$H$4))</f>
      </c>
      <c r="I85" s="164"/>
      <c r="J85" s="500">
        <f>IF(ISERROR(F85/$H$4),"",(F85/$H$4))</f>
      </c>
      <c r="K85" s="164"/>
      <c r="L85" s="501">
        <f>IF(ISERROR(F85/$F$79),"",F85/$F$79)</f>
      </c>
    </row>
    <row r="86" spans="1:12" s="31" customFormat="1" ht="21" customHeight="1">
      <c r="A86" s="157"/>
      <c r="B86" s="157"/>
      <c r="D86" s="499">
        <f>F86/12</f>
        <v>0</v>
      </c>
      <c r="F86" s="234">
        <v>0</v>
      </c>
      <c r="H86" s="500">
        <f>IF(ISERROR(D86/$H$4),"",(D86/$H$4))</f>
      </c>
      <c r="I86" s="164"/>
      <c r="J86" s="500">
        <f>IF(ISERROR(F86/$H$4),"",(F86/$H$4))</f>
      </c>
      <c r="K86" s="164"/>
      <c r="L86" s="501">
        <f>IF(ISERROR(F86/$F$79),"",F86/$F$79)</f>
      </c>
    </row>
    <row r="87" spans="4:12" s="31" customFormat="1" ht="21" customHeight="1">
      <c r="D87" s="504"/>
      <c r="F87" s="235"/>
      <c r="H87" s="504"/>
      <c r="I87" s="164"/>
      <c r="J87" s="504"/>
      <c r="K87" s="164"/>
      <c r="L87" s="241"/>
    </row>
    <row r="88" spans="1:12" s="31" customFormat="1" ht="21" customHeight="1">
      <c r="A88" s="30" t="s">
        <v>128</v>
      </c>
      <c r="B88" s="30"/>
      <c r="D88" s="499">
        <f>F88/12</f>
        <v>0</v>
      </c>
      <c r="F88" s="499">
        <f>SUM(F82:F86)</f>
        <v>0</v>
      </c>
      <c r="H88" s="499">
        <f>SUM(H82:H86)</f>
        <v>0</v>
      </c>
      <c r="I88" s="164"/>
      <c r="J88" s="499">
        <f>SUM(J82:J86)</f>
        <v>0</v>
      </c>
      <c r="K88" s="164"/>
      <c r="L88" s="246"/>
    </row>
    <row r="89" spans="4:12" s="31" customFormat="1" ht="21" customHeight="1">
      <c r="D89" s="235"/>
      <c r="F89" s="431"/>
      <c r="H89" s="235"/>
      <c r="J89" s="235"/>
      <c r="L89" s="243"/>
    </row>
    <row r="90" spans="1:12" s="31" customFormat="1" ht="21" customHeight="1">
      <c r="A90" s="30" t="s">
        <v>129</v>
      </c>
      <c r="B90" s="30"/>
      <c r="D90" s="236">
        <f>D79+D88</f>
        <v>0</v>
      </c>
      <c r="F90" s="236">
        <f>F79+F88</f>
        <v>0</v>
      </c>
      <c r="H90" s="236">
        <f>IF(ISERROR(H79+H88),"",(H79+H88))</f>
      </c>
      <c r="J90" s="236">
        <f>IF(ISERROR(J79+J88),"",(J79+J88))</f>
      </c>
      <c r="L90" s="247"/>
    </row>
    <row r="91" s="31" customFormat="1" ht="12"/>
    <row r="92" s="31" customFormat="1" ht="12"/>
    <row r="93" s="31" customFormat="1" ht="12"/>
  </sheetData>
  <sheetProtection/>
  <printOptions/>
  <pageMargins left="1.25" right="0.5" top="1" bottom="1" header="0.5" footer="0.5"/>
  <pageSetup firstPageNumber="3" useFirstPageNumber="1" fitToHeight="2" horizontalDpi="600" verticalDpi="600" orientation="portrait" pageOrder="overThenDown" scale="68" r:id="rId1"/>
  <headerFooter alignWithMargins="0">
    <oddHeader>&amp;C&amp;"Arial,Bold"&amp;11EXHIBIT D
OPERATING EXPENSES</oddHeader>
    <oddFooter>&amp;L&amp;A&amp;RVersion 2011
</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 Iwamasa</dc:creator>
  <cp:keywords/>
  <dc:description/>
  <cp:lastModifiedBy>jiwamasa</cp:lastModifiedBy>
  <cp:lastPrinted>2010-12-16T02:30:13Z</cp:lastPrinted>
  <dcterms:created xsi:type="dcterms:W3CDTF">2002-03-10T22:00:12Z</dcterms:created>
  <dcterms:modified xsi:type="dcterms:W3CDTF">2015-01-30T19:10:22Z</dcterms:modified>
  <cp:category/>
  <cp:version/>
  <cp:contentType/>
  <cp:contentStatus/>
</cp:coreProperties>
</file>