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hawaiioimt.sharepoint.com/sites/dbedt-hhfdc/DB_Document_Library/DEV Section/Projects/DURF Apps/CURRENT/"/>
    </mc:Choice>
  </mc:AlternateContent>
  <xr:revisionPtr revIDLastSave="24" documentId="8_{50E7C564-4A9B-4395-B36E-E79F08A2ACBB}" xr6:coauthVersionLast="47" xr6:coauthVersionMax="47" xr10:uidLastSave="{03387619-3A48-43A4-8161-9277AB3380A7}"/>
  <workbookProtection workbookAlgorithmName="SHA-512" workbookHashValue="Xb/HjxexgnxUIKLiJLvsmgBcO2LBZz4igkApw4TeSYF5M8jh1zvrkuxdSBIr5KkGeQR0+jhOjI6BficQDsc7Pg==" workbookSaltValue="QqmnxE3oPX6P31vewgInSg==" workbookSpinCount="100000" lockStructure="1"/>
  <bookViews>
    <workbookView xWindow="57480" yWindow="9690" windowWidth="29040" windowHeight="15720" tabRatio="781" firstSheet="5" activeTab="12" xr2:uid="{871E3DDB-CCB2-4C33-BFC0-9F410FCE8561}"/>
  </bookViews>
  <sheets>
    <sheet name="Cover Letter" sheetId="23" r:id="rId1"/>
    <sheet name="Instructions" sheetId="15" r:id="rId2"/>
    <sheet name="I. Applicant Info" sheetId="3" r:id="rId3"/>
    <sheet name="II. Site Info" sheetId="7" r:id="rId4"/>
    <sheet name="III. Prj. Description" sheetId="5" r:id="rId5"/>
    <sheet name="IV. Target Population" sheetId="8" r:id="rId6"/>
    <sheet name="V. Sources " sheetId="6" r:id="rId7"/>
    <sheet name="VI. Prj. Budget-Uses" sheetId="9" r:id="rId8"/>
    <sheet name="VII. Prj. Budget-Rehab" sheetId="10" r:id="rId9"/>
    <sheet name="VIII. Developer Fee" sheetId="11" r:id="rId10"/>
    <sheet name="IX. Operating Budget" sheetId="12" r:id="rId11"/>
    <sheet name="X. Constrn. Disb. &amp; Fund" sheetId="13" r:id="rId12"/>
    <sheet name="XI. Multi-Year Budget" sheetId="14" r:id="rId13"/>
    <sheet name="Certifications &amp; Assurances" sheetId="19" r:id="rId14"/>
    <sheet name="Credit Authorization" sheetId="20" r:id="rId15"/>
    <sheet name="Questions" sheetId="21" r:id="rId16"/>
    <sheet name="Envionmental Questionnaire" sheetId="22" r:id="rId17"/>
    <sheet name="Exhibit 8" sheetId="16" r:id="rId18"/>
    <sheet name="Market Analyst Affidavit" sheetId="17" r:id="rId19"/>
    <sheet name="Owner Developer Affidavit" sheetId="18" r:id="rId20"/>
  </sheets>
  <externalReferences>
    <externalReference r:id="rId21"/>
  </externalReferences>
  <definedNames>
    <definedName name="NCAcq">[1]Names!$A$22:$A$24</definedName>
    <definedName name="_xlnm.Print_Area" localSheetId="13">'Certifications &amp; Assurances'!$A$1:$L$73</definedName>
    <definedName name="_xlnm.Print_Area" localSheetId="16">'Envionmental Questionnaire'!$A$1:$L$378</definedName>
    <definedName name="_xlnm.Print_Area" localSheetId="3">'II. Site Info'!$A$1:$O$246</definedName>
    <definedName name="_xlnm.Print_Titles" localSheetId="13">'Certifications &amp; Assurances'!$1:$3</definedName>
    <definedName name="_xlnm.Print_Titles" localSheetId="0">'Cover Letter'!$1:$3</definedName>
    <definedName name="_xlnm.Print_Titles" localSheetId="14">'Credit Authorization'!$1:$3</definedName>
    <definedName name="_xlnm.Print_Titles" localSheetId="16">'Envionmental Questionnaire'!$1:$3</definedName>
    <definedName name="_xlnm.Print_Titles" localSheetId="17">'Exhibit 8'!$1:$7</definedName>
    <definedName name="_xlnm.Print_Titles" localSheetId="2">'I. Applicant Info'!$1:$3</definedName>
    <definedName name="_xlnm.Print_Titles" localSheetId="3">'II. Site Info'!$1:$3</definedName>
    <definedName name="_xlnm.Print_Titles" localSheetId="4">'III. Prj. Description'!$1:$3</definedName>
    <definedName name="_xlnm.Print_Titles" localSheetId="1">Instructions!$1:$3</definedName>
    <definedName name="_xlnm.Print_Titles" localSheetId="5">'IV. Target Population'!$1:$3</definedName>
    <definedName name="_xlnm.Print_Titles" localSheetId="10">'IX. Operating Budget'!$1:$3</definedName>
    <definedName name="_xlnm.Print_Titles" localSheetId="18">'Market Analyst Affidavit'!$1:$4</definedName>
    <definedName name="_xlnm.Print_Titles" localSheetId="19">'Owner Developer Affidavit'!$1:$4</definedName>
    <definedName name="_xlnm.Print_Titles" localSheetId="15">Questions!$1:$3</definedName>
    <definedName name="_xlnm.Print_Titles" localSheetId="6">'V. Sources '!$1:$3</definedName>
    <definedName name="_xlnm.Print_Titles" localSheetId="7">'VI. Prj. Budget-Uses'!$1:$11</definedName>
    <definedName name="_xlnm.Print_Titles" localSheetId="8">'VII. Prj. Budget-Rehab'!$1:$3</definedName>
    <definedName name="_xlnm.Print_Titles" localSheetId="9">'VIII. Developer Fee'!$1:$3</definedName>
    <definedName name="_xlnm.Print_Titles" localSheetId="11">'X. Constrn. Disb. &amp; Fund'!$A:$E,'X. Constrn. Disb. &amp; Fund'!$1:$3</definedName>
    <definedName name="_xlnm.Print_Titles" localSheetId="12">'XI. Multi-Year Budget'!$A:$F,'XI. Multi-Year Budget'!$1:$3</definedName>
    <definedName name="SourceType">[1]Names!$A$8:$A$9</definedName>
    <definedName name="X">[1]Names!$A$26:$A$27</definedName>
    <definedName name="YesNo">[1]Names!$A$11:$A$12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1" i="13" l="1"/>
  <c r="I123" i="9"/>
  <c r="B161" i="5" l="1"/>
  <c r="A65" i="19" l="1"/>
  <c r="A362" i="22" l="1"/>
  <c r="D14" i="22"/>
  <c r="D13" i="22"/>
  <c r="D12" i="22"/>
  <c r="D11" i="22"/>
  <c r="D9" i="22"/>
  <c r="D7" i="22"/>
  <c r="B4" i="19" l="1"/>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A80" i="16" s="1"/>
  <c r="A81" i="16" s="1"/>
  <c r="A82" i="16" s="1"/>
  <c r="A83" i="16" s="1"/>
  <c r="A84" i="16" s="1"/>
  <c r="A85" i="16" s="1"/>
  <c r="A86" i="16" s="1"/>
  <c r="A87" i="16" s="1"/>
  <c r="A88" i="16" s="1"/>
  <c r="A89" i="16" s="1"/>
  <c r="A90" i="16" s="1"/>
  <c r="A91" i="16" s="1"/>
  <c r="A92" i="16" s="1"/>
  <c r="A93" i="16" s="1"/>
  <c r="A94" i="16" s="1"/>
  <c r="A95" i="16" s="1"/>
  <c r="A96" i="16" s="1"/>
  <c r="A97" i="16" s="1"/>
  <c r="A98" i="16" s="1"/>
  <c r="A99" i="16" s="1"/>
  <c r="A100" i="16" s="1"/>
  <c r="A101" i="16" s="1"/>
  <c r="A102" i="16" s="1"/>
  <c r="A103" i="16" s="1"/>
  <c r="A104" i="16" s="1"/>
  <c r="A105" i="16" s="1"/>
  <c r="A106" i="16" s="1"/>
  <c r="A107" i="16" s="1"/>
  <c r="A108" i="16" s="1"/>
  <c r="A109" i="16" s="1"/>
  <c r="A110" i="16" s="1"/>
  <c r="A111" i="16" s="1"/>
  <c r="A112" i="16" s="1"/>
  <c r="A113" i="16" s="1"/>
  <c r="A114" i="16" s="1"/>
  <c r="A115" i="16" s="1"/>
  <c r="A116" i="16" s="1"/>
  <c r="A117" i="16" s="1"/>
  <c r="A118" i="16" s="1"/>
  <c r="A119" i="16" s="1"/>
  <c r="A120" i="16" s="1"/>
  <c r="A121" i="16" s="1"/>
  <c r="A122" i="16" s="1"/>
  <c r="A123" i="16" s="1"/>
  <c r="A124" i="16" s="1"/>
  <c r="A125" i="16" s="1"/>
  <c r="A126" i="16" s="1"/>
  <c r="A127" i="16" s="1"/>
  <c r="A128" i="16" s="1"/>
  <c r="A129" i="16" s="1"/>
  <c r="A130" i="16" s="1"/>
  <c r="A131" i="16" s="1"/>
  <c r="A132" i="16" s="1"/>
  <c r="A133" i="16" s="1"/>
  <c r="A134" i="16" s="1"/>
  <c r="A135" i="16" s="1"/>
  <c r="A136" i="16" s="1"/>
  <c r="A137" i="16" s="1"/>
  <c r="A138" i="16" s="1"/>
  <c r="A139" i="16" s="1"/>
  <c r="A140" i="16" s="1"/>
  <c r="A141" i="16" s="1"/>
  <c r="A142" i="16" s="1"/>
  <c r="A143" i="16" s="1"/>
  <c r="A144" i="16" s="1"/>
  <c r="A145" i="16" s="1"/>
  <c r="A146" i="16" s="1"/>
  <c r="A147" i="16" s="1"/>
  <c r="A148" i="16" s="1"/>
  <c r="A149" i="16" s="1"/>
  <c r="A150" i="16" s="1"/>
  <c r="A151" i="16" s="1"/>
  <c r="A152" i="16" s="1"/>
  <c r="A153" i="16" s="1"/>
  <c r="A154" i="16" s="1"/>
  <c r="A155" i="16" s="1"/>
  <c r="A156" i="16" s="1"/>
  <c r="A157" i="16" s="1"/>
  <c r="A158" i="16" s="1"/>
  <c r="A159" i="16" s="1"/>
  <c r="A160" i="16" s="1"/>
  <c r="A161" i="16" s="1"/>
  <c r="A162" i="16" s="1"/>
  <c r="A163" i="16" s="1"/>
  <c r="A164" i="16" s="1"/>
  <c r="A165" i="16" s="1"/>
  <c r="A166" i="16" s="1"/>
  <c r="A167" i="16" s="1"/>
  <c r="A168" i="16" s="1"/>
  <c r="A169" i="16" s="1"/>
  <c r="AS146" i="13" l="1"/>
  <c r="AT146" i="13"/>
  <c r="AU146" i="13"/>
  <c r="AV146" i="13"/>
  <c r="AW146" i="13"/>
  <c r="AX146" i="13"/>
  <c r="AY146" i="13"/>
  <c r="AZ146" i="13"/>
  <c r="BA146" i="13"/>
  <c r="AK146" i="13"/>
  <c r="AL146" i="13"/>
  <c r="AM146" i="13"/>
  <c r="AN146" i="13"/>
  <c r="AO146" i="13"/>
  <c r="AP146" i="13"/>
  <c r="AQ146" i="13"/>
  <c r="AR146" i="13"/>
  <c r="AI146" i="13"/>
  <c r="AJ146" i="13"/>
  <c r="AA146" i="13"/>
  <c r="AB146" i="13"/>
  <c r="AC146" i="13"/>
  <c r="AD146" i="13"/>
  <c r="AE146" i="13"/>
  <c r="AF146" i="13"/>
  <c r="AG146" i="13"/>
  <c r="AH146" i="13"/>
  <c r="S146" i="13"/>
  <c r="T146" i="13"/>
  <c r="U146" i="13"/>
  <c r="V146" i="13"/>
  <c r="W146" i="13"/>
  <c r="X146" i="13"/>
  <c r="Y146" i="13"/>
  <c r="Z146" i="13"/>
  <c r="L146" i="13"/>
  <c r="M146" i="13"/>
  <c r="N146" i="13"/>
  <c r="O146" i="13"/>
  <c r="P146" i="13"/>
  <c r="Q146" i="13"/>
  <c r="R146" i="13"/>
  <c r="G146" i="13"/>
  <c r="H146" i="13"/>
  <c r="I146" i="13"/>
  <c r="J146" i="13"/>
  <c r="K146" i="13"/>
  <c r="F146" i="13"/>
  <c r="BC136" i="13"/>
  <c r="F137" i="13"/>
  <c r="G137" i="13" s="1"/>
  <c r="H137" i="13" s="1"/>
  <c r="I137" i="13" s="1"/>
  <c r="J137" i="13" s="1"/>
  <c r="K137" i="13" s="1"/>
  <c r="L137" i="13" s="1"/>
  <c r="M137" i="13" s="1"/>
  <c r="N137" i="13" s="1"/>
  <c r="O137" i="13" s="1"/>
  <c r="P137" i="13" s="1"/>
  <c r="Q137" i="13" s="1"/>
  <c r="R137" i="13" s="1"/>
  <c r="S137" i="13" s="1"/>
  <c r="T137" i="13" s="1"/>
  <c r="U137" i="13" s="1"/>
  <c r="V137" i="13" s="1"/>
  <c r="W137" i="13" s="1"/>
  <c r="X137" i="13" s="1"/>
  <c r="Y137" i="13" s="1"/>
  <c r="Z137" i="13" s="1"/>
  <c r="AA137" i="13" s="1"/>
  <c r="AB137" i="13" s="1"/>
  <c r="AC137" i="13" s="1"/>
  <c r="AD137" i="13" s="1"/>
  <c r="AE137" i="13" s="1"/>
  <c r="AF137" i="13" s="1"/>
  <c r="AG137" i="13" s="1"/>
  <c r="AH137" i="13" s="1"/>
  <c r="AI137" i="13" s="1"/>
  <c r="AJ137" i="13" s="1"/>
  <c r="AK137" i="13" s="1"/>
  <c r="AL137" i="13" s="1"/>
  <c r="AM137" i="13" s="1"/>
  <c r="AN137" i="13" s="1"/>
  <c r="AO137" i="13" s="1"/>
  <c r="AP137" i="13" s="1"/>
  <c r="AQ137" i="13" s="1"/>
  <c r="AR137" i="13" s="1"/>
  <c r="AS137" i="13" s="1"/>
  <c r="AT137" i="13" s="1"/>
  <c r="AU137" i="13" s="1"/>
  <c r="AV137" i="13" s="1"/>
  <c r="AW137" i="13" s="1"/>
  <c r="AX137" i="13" s="1"/>
  <c r="AY137" i="13" s="1"/>
  <c r="AZ137" i="13" s="1"/>
  <c r="BA137" i="13" s="1"/>
  <c r="BC137" i="13" l="1"/>
  <c r="AV121" i="13"/>
  <c r="AW121" i="13"/>
  <c r="AX121" i="13"/>
  <c r="AY121" i="13"/>
  <c r="AZ121" i="13"/>
  <c r="BA121" i="13"/>
  <c r="AL121" i="13"/>
  <c r="AM121" i="13"/>
  <c r="AN121" i="13"/>
  <c r="AO121" i="13"/>
  <c r="AP121" i="13"/>
  <c r="AQ121" i="13"/>
  <c r="AR121" i="13"/>
  <c r="AS121" i="13"/>
  <c r="AT121" i="13"/>
  <c r="AU121" i="13"/>
  <c r="AC121" i="13"/>
  <c r="AD121" i="13"/>
  <c r="AE121" i="13"/>
  <c r="AF121" i="13"/>
  <c r="AG121" i="13"/>
  <c r="AH121" i="13"/>
  <c r="AI121" i="13"/>
  <c r="AJ121" i="13"/>
  <c r="AK121" i="13"/>
  <c r="S121" i="13"/>
  <c r="T121" i="13"/>
  <c r="U121" i="13"/>
  <c r="V121" i="13"/>
  <c r="W121" i="13"/>
  <c r="X121" i="13"/>
  <c r="Y121" i="13"/>
  <c r="Z121" i="13"/>
  <c r="AA121" i="13"/>
  <c r="AB121" i="13"/>
  <c r="M121" i="13"/>
  <c r="N121" i="13"/>
  <c r="O121" i="13"/>
  <c r="P121" i="13"/>
  <c r="Q121" i="13"/>
  <c r="R121" i="13"/>
  <c r="G121" i="13"/>
  <c r="H121" i="13"/>
  <c r="I121" i="13"/>
  <c r="J121" i="13"/>
  <c r="K121" i="13"/>
  <c r="L121" i="13"/>
  <c r="F121" i="13"/>
  <c r="G35" i="14" l="1"/>
  <c r="G34" i="14"/>
  <c r="F35" i="14"/>
  <c r="F34" i="14"/>
  <c r="F40" i="14" l="1"/>
  <c r="G39" i="14" s="1"/>
  <c r="G40" i="14" l="1"/>
  <c r="H39" i="14" s="1"/>
  <c r="G38" i="14"/>
  <c r="N67" i="6"/>
  <c r="L67" i="6" s="1"/>
  <c r="N45" i="6"/>
  <c r="L45" i="6" s="1"/>
  <c r="L69" i="12" l="1"/>
  <c r="G33" i="14"/>
  <c r="G32" i="14"/>
  <c r="F33" i="14"/>
  <c r="G24" i="14"/>
  <c r="G25" i="14"/>
  <c r="G26" i="14"/>
  <c r="G27" i="14"/>
  <c r="G23" i="14"/>
  <c r="G22" i="14"/>
  <c r="G21" i="14"/>
  <c r="H21" i="14" s="1"/>
  <c r="I21" i="14" s="1"/>
  <c r="J21" i="14" s="1"/>
  <c r="K21" i="14" s="1"/>
  <c r="L21" i="14" s="1"/>
  <c r="M21" i="14" s="1"/>
  <c r="N21" i="14" s="1"/>
  <c r="O21" i="14" s="1"/>
  <c r="P21" i="14" s="1"/>
  <c r="Q21" i="14" s="1"/>
  <c r="R21" i="14" s="1"/>
  <c r="S21" i="14" s="1"/>
  <c r="T21" i="14" s="1"/>
  <c r="U21" i="14" s="1"/>
  <c r="V21" i="14" s="1"/>
  <c r="W21" i="14" s="1"/>
  <c r="X21" i="14" s="1"/>
  <c r="Y21" i="14" s="1"/>
  <c r="Z21" i="14" s="1"/>
  <c r="AA21" i="14" s="1"/>
  <c r="AB21" i="14" s="1"/>
  <c r="AC21" i="14" s="1"/>
  <c r="AD21" i="14" s="1"/>
  <c r="AE21" i="14" s="1"/>
  <c r="AF21" i="14" s="1"/>
  <c r="AG21" i="14" s="1"/>
  <c r="AH21" i="14" s="1"/>
  <c r="AI21" i="14" s="1"/>
  <c r="AJ21" i="14" s="1"/>
  <c r="AK21" i="14" s="1"/>
  <c r="AL21" i="14" s="1"/>
  <c r="AM21" i="14" s="1"/>
  <c r="AN21" i="14" s="1"/>
  <c r="AO21" i="14" s="1"/>
  <c r="AP21" i="14" s="1"/>
  <c r="AQ21" i="14" s="1"/>
  <c r="AR21" i="14" s="1"/>
  <c r="AS21" i="14" s="1"/>
  <c r="AT21" i="14" s="1"/>
  <c r="AU21" i="14" s="1"/>
  <c r="AV21" i="14" s="1"/>
  <c r="AW21" i="14" s="1"/>
  <c r="AX21" i="14" s="1"/>
  <c r="AY21" i="14" s="1"/>
  <c r="AZ21" i="14" s="1"/>
  <c r="BA21" i="14" s="1"/>
  <c r="BB21" i="14" s="1"/>
  <c r="BC21" i="14" s="1"/>
  <c r="BD21" i="14" s="1"/>
  <c r="G20" i="14"/>
  <c r="G19" i="14"/>
  <c r="L58" i="12"/>
  <c r="G18" i="14" s="1"/>
  <c r="C27" i="14"/>
  <c r="C26" i="14"/>
  <c r="C25" i="14"/>
  <c r="C24" i="14"/>
  <c r="C23" i="14"/>
  <c r="C20" i="14"/>
  <c r="C22" i="14"/>
  <c r="C21" i="14"/>
  <c r="G12" i="14"/>
  <c r="H12" i="14" s="1"/>
  <c r="I12" i="14" s="1"/>
  <c r="J12" i="14" s="1"/>
  <c r="K12" i="14" s="1"/>
  <c r="L12" i="14" s="1"/>
  <c r="M12" i="14" s="1"/>
  <c r="N12" i="14" s="1"/>
  <c r="O12" i="14" s="1"/>
  <c r="P12" i="14" s="1"/>
  <c r="Q12" i="14" s="1"/>
  <c r="R12" i="14" s="1"/>
  <c r="S12" i="14" s="1"/>
  <c r="T12" i="14" s="1"/>
  <c r="U12" i="14" s="1"/>
  <c r="V12" i="14" s="1"/>
  <c r="W12" i="14" s="1"/>
  <c r="X12" i="14" s="1"/>
  <c r="Y12" i="14" s="1"/>
  <c r="Z12" i="14" s="1"/>
  <c r="AA12" i="14" s="1"/>
  <c r="AB12" i="14" s="1"/>
  <c r="AC12" i="14" s="1"/>
  <c r="AD12" i="14" s="1"/>
  <c r="AE12" i="14" s="1"/>
  <c r="AF12" i="14" s="1"/>
  <c r="AG12" i="14" s="1"/>
  <c r="AH12" i="14" s="1"/>
  <c r="AI12" i="14" s="1"/>
  <c r="AJ12" i="14" s="1"/>
  <c r="AK12" i="14" s="1"/>
  <c r="AL12" i="14" s="1"/>
  <c r="AM12" i="14" s="1"/>
  <c r="AN12" i="14" s="1"/>
  <c r="AO12" i="14" s="1"/>
  <c r="AP12" i="14" s="1"/>
  <c r="AQ12" i="14" s="1"/>
  <c r="AR12" i="14" s="1"/>
  <c r="AS12" i="14" s="1"/>
  <c r="AT12" i="14" s="1"/>
  <c r="AU12" i="14" s="1"/>
  <c r="AV12" i="14" s="1"/>
  <c r="AW12" i="14" s="1"/>
  <c r="AX12" i="14" s="1"/>
  <c r="AY12" i="14" s="1"/>
  <c r="AZ12" i="14" s="1"/>
  <c r="BA12" i="14" s="1"/>
  <c r="BB12" i="14" s="1"/>
  <c r="BC12" i="14" s="1"/>
  <c r="BD12" i="14" s="1"/>
  <c r="F14" i="14"/>
  <c r="H9" i="14"/>
  <c r="E133" i="13"/>
  <c r="E132" i="13"/>
  <c r="E131" i="13"/>
  <c r="E129" i="13"/>
  <c r="E128" i="13"/>
  <c r="E127" i="13"/>
  <c r="B133" i="13"/>
  <c r="B132" i="13"/>
  <c r="B131" i="13"/>
  <c r="B130" i="13"/>
  <c r="B129" i="13"/>
  <c r="B128" i="13"/>
  <c r="B127" i="13"/>
  <c r="B126" i="13"/>
  <c r="D123" i="13"/>
  <c r="BC114" i="13"/>
  <c r="BC115" i="13"/>
  <c r="BC116" i="13"/>
  <c r="BC117" i="13"/>
  <c r="BC118" i="13"/>
  <c r="BC119" i="13"/>
  <c r="BC113" i="13"/>
  <c r="E120" i="13"/>
  <c r="E119" i="13"/>
  <c r="E118" i="13"/>
  <c r="E117" i="13"/>
  <c r="E116" i="13"/>
  <c r="E115" i="13"/>
  <c r="E114" i="13"/>
  <c r="E113" i="13"/>
  <c r="BB113" i="13" s="1"/>
  <c r="D120" i="13"/>
  <c r="D119" i="13"/>
  <c r="D118" i="13"/>
  <c r="D117" i="13"/>
  <c r="D116" i="13"/>
  <c r="B120" i="13"/>
  <c r="B119" i="13"/>
  <c r="B118" i="13"/>
  <c r="B117" i="13"/>
  <c r="B116" i="13"/>
  <c r="B115" i="13"/>
  <c r="B114" i="13"/>
  <c r="B113" i="13"/>
  <c r="A112" i="13"/>
  <c r="BC103" i="13"/>
  <c r="BC104" i="13"/>
  <c r="BC105" i="13"/>
  <c r="BC106" i="13"/>
  <c r="BC107" i="13"/>
  <c r="BC108" i="13"/>
  <c r="E109" i="13"/>
  <c r="E108" i="13"/>
  <c r="E107" i="13"/>
  <c r="E106" i="13"/>
  <c r="E105" i="13"/>
  <c r="E104" i="13"/>
  <c r="E103" i="13"/>
  <c r="E102" i="13"/>
  <c r="D110" i="13"/>
  <c r="D109" i="13"/>
  <c r="D108" i="13"/>
  <c r="D107" i="13"/>
  <c r="D106" i="13"/>
  <c r="D105" i="13"/>
  <c r="B109" i="13"/>
  <c r="B108" i="13"/>
  <c r="B107" i="13"/>
  <c r="B106" i="13"/>
  <c r="B105" i="13"/>
  <c r="B104" i="13"/>
  <c r="B103" i="13"/>
  <c r="B102" i="13"/>
  <c r="A101" i="13"/>
  <c r="BC93" i="13"/>
  <c r="BC94" i="13"/>
  <c r="BC95" i="13"/>
  <c r="BC96" i="13"/>
  <c r="BC97" i="13"/>
  <c r="BC98" i="13"/>
  <c r="D99" i="13"/>
  <c r="D98" i="13"/>
  <c r="D97" i="13"/>
  <c r="D96" i="13"/>
  <c r="D95" i="13"/>
  <c r="D94" i="13"/>
  <c r="A89" i="13"/>
  <c r="A12" i="13"/>
  <c r="A13" i="13" s="1"/>
  <c r="A14" i="13" s="1"/>
  <c r="A15" i="13" s="1"/>
  <c r="A16" i="13" s="1"/>
  <c r="A17" i="13" s="1"/>
  <c r="A18" i="13" s="1"/>
  <c r="A19" i="13" s="1"/>
  <c r="A23" i="13" s="1"/>
  <c r="A24" i="13" s="1"/>
  <c r="A25" i="13" s="1"/>
  <c r="A26" i="13" s="1"/>
  <c r="A27" i="13" s="1"/>
  <c r="A28" i="13" s="1"/>
  <c r="A29" i="13" s="1"/>
  <c r="A30" i="13" s="1"/>
  <c r="A31" i="13" s="1"/>
  <c r="A32" i="13" s="1"/>
  <c r="A33" i="13" s="1"/>
  <c r="A34" i="13" s="1"/>
  <c r="A35" i="13" s="1"/>
  <c r="G37" i="14" l="1"/>
  <c r="H38" i="14"/>
  <c r="H35" i="14"/>
  <c r="H34" i="14"/>
  <c r="H40" i="14"/>
  <c r="I39" i="14" s="1"/>
  <c r="H24" i="14"/>
  <c r="H32" i="14"/>
  <c r="H33" i="14"/>
  <c r="H25" i="14"/>
  <c r="H19" i="14"/>
  <c r="H22" i="14"/>
  <c r="H26" i="14"/>
  <c r="I9" i="14"/>
  <c r="H23" i="14"/>
  <c r="H20" i="14"/>
  <c r="BB106" i="13"/>
  <c r="BB103" i="13"/>
  <c r="BB107" i="13"/>
  <c r="BB116" i="13"/>
  <c r="BB118" i="13"/>
  <c r="BB114" i="13"/>
  <c r="BB117" i="13"/>
  <c r="BB119" i="13"/>
  <c r="BB115" i="13"/>
  <c r="BB104" i="13"/>
  <c r="BB108" i="13"/>
  <c r="BB105" i="13"/>
  <c r="A36" i="13"/>
  <c r="A37" i="13" s="1"/>
  <c r="A38" i="13" s="1"/>
  <c r="A39"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3" i="13" s="1"/>
  <c r="A74" i="13" s="1"/>
  <c r="A75" i="13" s="1"/>
  <c r="A76" i="13" s="1"/>
  <c r="A77" i="13" s="1"/>
  <c r="A78" i="13" s="1"/>
  <c r="A79" i="13" s="1"/>
  <c r="A80" i="13" s="1"/>
  <c r="A81" i="13" s="1"/>
  <c r="A82" i="13" s="1"/>
  <c r="A83" i="13" s="1"/>
  <c r="A84" i="13" s="1"/>
  <c r="A85" i="13" s="1"/>
  <c r="A86" i="13" s="1"/>
  <c r="A90" i="13" s="1"/>
  <c r="A91" i="13" s="1"/>
  <c r="A92" i="13" s="1"/>
  <c r="B93" i="9"/>
  <c r="B91" i="13" s="1"/>
  <c r="B100" i="9"/>
  <c r="B98" i="13" s="1"/>
  <c r="B99" i="9"/>
  <c r="B97" i="13" s="1"/>
  <c r="B98" i="9"/>
  <c r="B96" i="13" s="1"/>
  <c r="B97" i="9"/>
  <c r="B95" i="13" s="1"/>
  <c r="B96" i="9"/>
  <c r="B94" i="13" s="1"/>
  <c r="B95" i="9"/>
  <c r="B93" i="13" s="1"/>
  <c r="B94" i="9"/>
  <c r="B92" i="13" s="1"/>
  <c r="B92" i="9"/>
  <c r="B90" i="13" s="1"/>
  <c r="B31" i="11"/>
  <c r="B30" i="11"/>
  <c r="B29" i="11"/>
  <c r="B28" i="11"/>
  <c r="B27" i="11"/>
  <c r="B26" i="11"/>
  <c r="B25" i="11"/>
  <c r="B23" i="11"/>
  <c r="C31" i="11"/>
  <c r="C30" i="11"/>
  <c r="C29" i="11"/>
  <c r="C28" i="11"/>
  <c r="C27" i="11"/>
  <c r="C100" i="9"/>
  <c r="C99" i="9"/>
  <c r="C98" i="9"/>
  <c r="C97" i="9"/>
  <c r="C96" i="9"/>
  <c r="E74" i="13"/>
  <c r="E75" i="13"/>
  <c r="E76" i="13"/>
  <c r="E77" i="13"/>
  <c r="E78" i="13"/>
  <c r="E79" i="13"/>
  <c r="E80" i="13"/>
  <c r="E81" i="13"/>
  <c r="E82" i="13"/>
  <c r="E83" i="13"/>
  <c r="E84" i="13"/>
  <c r="E85" i="13"/>
  <c r="E86" i="13"/>
  <c r="E73" i="13"/>
  <c r="D87" i="13"/>
  <c r="D86" i="13"/>
  <c r="D85" i="13"/>
  <c r="D84" i="13"/>
  <c r="D83" i="13"/>
  <c r="D82" i="13"/>
  <c r="B86" i="13"/>
  <c r="B85" i="13"/>
  <c r="B84" i="13"/>
  <c r="B83" i="13"/>
  <c r="B82" i="13"/>
  <c r="B81" i="13"/>
  <c r="B80" i="13"/>
  <c r="B79" i="13"/>
  <c r="B78" i="13"/>
  <c r="B77" i="13"/>
  <c r="B76" i="13"/>
  <c r="B75" i="13"/>
  <c r="B74" i="13"/>
  <c r="B73" i="13"/>
  <c r="BC85" i="13"/>
  <c r="A72" i="13"/>
  <c r="D69" i="13"/>
  <c r="D66" i="13"/>
  <c r="D67" i="13"/>
  <c r="D68" i="13"/>
  <c r="D65" i="13"/>
  <c r="D70"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43"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C60" i="13"/>
  <c r="BC61" i="13"/>
  <c r="BC62" i="13"/>
  <c r="BC63" i="13"/>
  <c r="BC64" i="13"/>
  <c r="BC65" i="13"/>
  <c r="BC66" i="13"/>
  <c r="BC67" i="13"/>
  <c r="BC68" i="13"/>
  <c r="BC69" i="13"/>
  <c r="A42" i="13"/>
  <c r="D36" i="13"/>
  <c r="D37" i="13"/>
  <c r="D38" i="13"/>
  <c r="D39" i="13"/>
  <c r="D35" i="13"/>
  <c r="E24" i="13"/>
  <c r="E25" i="13"/>
  <c r="E27" i="13"/>
  <c r="E28" i="13"/>
  <c r="E29" i="13"/>
  <c r="E30" i="13"/>
  <c r="E31" i="13"/>
  <c r="E32" i="13"/>
  <c r="E33" i="13"/>
  <c r="E34" i="13"/>
  <c r="E35" i="13"/>
  <c r="E36" i="13"/>
  <c r="E37" i="13"/>
  <c r="E38" i="13"/>
  <c r="E39" i="13"/>
  <c r="E23" i="13"/>
  <c r="D40" i="13"/>
  <c r="B39" i="13"/>
  <c r="B38" i="13"/>
  <c r="B37" i="13"/>
  <c r="B36" i="13"/>
  <c r="B35" i="13"/>
  <c r="B34" i="13"/>
  <c r="B33" i="13"/>
  <c r="B32" i="13"/>
  <c r="B31" i="13"/>
  <c r="B30" i="13"/>
  <c r="B29" i="13"/>
  <c r="B28" i="13"/>
  <c r="B27" i="13"/>
  <c r="B26" i="13"/>
  <c r="B25" i="13"/>
  <c r="B24" i="13"/>
  <c r="BC32" i="13"/>
  <c r="BC33" i="13"/>
  <c r="BC34" i="13"/>
  <c r="BC35" i="13"/>
  <c r="BC36" i="13"/>
  <c r="BC37" i="13"/>
  <c r="BC38" i="13"/>
  <c r="B23" i="13"/>
  <c r="A22" i="13"/>
  <c r="A10" i="13"/>
  <c r="D20" i="13"/>
  <c r="BC12" i="13"/>
  <c r="BC13" i="13"/>
  <c r="BC14" i="13"/>
  <c r="BC15" i="13"/>
  <c r="BC16" i="13"/>
  <c r="BC17" i="13"/>
  <c r="BC18" i="13"/>
  <c r="BA145" i="13"/>
  <c r="BA110" i="13"/>
  <c r="BA99" i="13"/>
  <c r="BA87" i="13"/>
  <c r="BA70" i="13"/>
  <c r="BA40" i="13"/>
  <c r="BA20" i="13"/>
  <c r="AZ145" i="13"/>
  <c r="AZ110" i="13"/>
  <c r="AZ99" i="13"/>
  <c r="AZ87" i="13"/>
  <c r="AZ70" i="13"/>
  <c r="AZ40" i="13"/>
  <c r="AZ20" i="13"/>
  <c r="AY145" i="13"/>
  <c r="AY110" i="13"/>
  <c r="AY99" i="13"/>
  <c r="AY87" i="13"/>
  <c r="AY70" i="13"/>
  <c r="AY40" i="13"/>
  <c r="AY20" i="13"/>
  <c r="AX145" i="13"/>
  <c r="AX110" i="13"/>
  <c r="AX99" i="13"/>
  <c r="AX87" i="13"/>
  <c r="AX70" i="13"/>
  <c r="AX40" i="13"/>
  <c r="AX20" i="13"/>
  <c r="AW145" i="13"/>
  <c r="AW110" i="13"/>
  <c r="AW99" i="13"/>
  <c r="AW87" i="13"/>
  <c r="AW70" i="13"/>
  <c r="AW40" i="13"/>
  <c r="AW20" i="13"/>
  <c r="AV145" i="13"/>
  <c r="AV110" i="13"/>
  <c r="AV99" i="13"/>
  <c r="AV87" i="13"/>
  <c r="AV70" i="13"/>
  <c r="AV40" i="13"/>
  <c r="AV20" i="13"/>
  <c r="AU145" i="13"/>
  <c r="AU110" i="13"/>
  <c r="AU99" i="13"/>
  <c r="AU87" i="13"/>
  <c r="AU70" i="13"/>
  <c r="AU40" i="13"/>
  <c r="AU20" i="13"/>
  <c r="AT145" i="13"/>
  <c r="AT110" i="13"/>
  <c r="AT99" i="13"/>
  <c r="AT87" i="13"/>
  <c r="AT70" i="13"/>
  <c r="AT40" i="13"/>
  <c r="AT20" i="13"/>
  <c r="AS145" i="13"/>
  <c r="AS110" i="13"/>
  <c r="AS99" i="13"/>
  <c r="AS87" i="13"/>
  <c r="AS70" i="13"/>
  <c r="AS40" i="13"/>
  <c r="AS20" i="13"/>
  <c r="AR145" i="13"/>
  <c r="AR110" i="13"/>
  <c r="AR99" i="13"/>
  <c r="AR87" i="13"/>
  <c r="AR70" i="13"/>
  <c r="AR40" i="13"/>
  <c r="AR20" i="13"/>
  <c r="AQ145" i="13"/>
  <c r="AQ110" i="13"/>
  <c r="AQ99" i="13"/>
  <c r="AQ87" i="13"/>
  <c r="AQ70" i="13"/>
  <c r="AQ40" i="13"/>
  <c r="AQ20" i="13"/>
  <c r="AP145" i="13"/>
  <c r="AP110" i="13"/>
  <c r="AP99" i="13"/>
  <c r="AP87" i="13"/>
  <c r="AP70" i="13"/>
  <c r="AP40" i="13"/>
  <c r="AP20" i="13"/>
  <c r="AO145" i="13"/>
  <c r="AO110" i="13"/>
  <c r="AO99" i="13"/>
  <c r="AO87" i="13"/>
  <c r="AO70" i="13"/>
  <c r="AO40" i="13"/>
  <c r="AO20" i="13"/>
  <c r="AN145" i="13"/>
  <c r="AN110" i="13"/>
  <c r="AN99" i="13"/>
  <c r="AN87" i="13"/>
  <c r="AN70" i="13"/>
  <c r="AN40" i="13"/>
  <c r="AN20" i="13"/>
  <c r="AM145" i="13"/>
  <c r="AM110" i="13"/>
  <c r="AM99" i="13"/>
  <c r="AM87" i="13"/>
  <c r="AM70" i="13"/>
  <c r="AM40" i="13"/>
  <c r="AM20" i="13"/>
  <c r="AL145" i="13"/>
  <c r="AL110" i="13"/>
  <c r="AL99" i="13"/>
  <c r="AL87" i="13"/>
  <c r="AL70" i="13"/>
  <c r="AL40" i="13"/>
  <c r="AL20" i="13"/>
  <c r="AK145" i="13"/>
  <c r="AK110" i="13"/>
  <c r="AK99" i="13"/>
  <c r="AK87" i="13"/>
  <c r="AK70" i="13"/>
  <c r="AK40" i="13"/>
  <c r="AK20" i="13"/>
  <c r="AJ145" i="13"/>
  <c r="AJ110" i="13"/>
  <c r="AJ99" i="13"/>
  <c r="AJ87" i="13"/>
  <c r="AJ70" i="13"/>
  <c r="AJ40" i="13"/>
  <c r="AJ20" i="13"/>
  <c r="AI145" i="13"/>
  <c r="AI110" i="13"/>
  <c r="AI99" i="13"/>
  <c r="AI87" i="13"/>
  <c r="AI70" i="13"/>
  <c r="AI40" i="13"/>
  <c r="AI20" i="13"/>
  <c r="AH145" i="13"/>
  <c r="AH110" i="13"/>
  <c r="AH99" i="13"/>
  <c r="AH87" i="13"/>
  <c r="AH70" i="13"/>
  <c r="AH40" i="13"/>
  <c r="AH20" i="13"/>
  <c r="AG145" i="13"/>
  <c r="AG110" i="13"/>
  <c r="AG99" i="13"/>
  <c r="AG87" i="13"/>
  <c r="AG70" i="13"/>
  <c r="AG40" i="13"/>
  <c r="AG20" i="13"/>
  <c r="AF145" i="13"/>
  <c r="AF110" i="13"/>
  <c r="AF99" i="13"/>
  <c r="AF87" i="13"/>
  <c r="AF70" i="13"/>
  <c r="AF40" i="13"/>
  <c r="AF20" i="13"/>
  <c r="AE145" i="13"/>
  <c r="AE110" i="13"/>
  <c r="AE99" i="13"/>
  <c r="AE87" i="13"/>
  <c r="AE70" i="13"/>
  <c r="AE40" i="13"/>
  <c r="AE20" i="13"/>
  <c r="AD145" i="13"/>
  <c r="AD110" i="13"/>
  <c r="AD99" i="13"/>
  <c r="AD87" i="13"/>
  <c r="AD70" i="13"/>
  <c r="AD40" i="13"/>
  <c r="AD20" i="13"/>
  <c r="AC20" i="13"/>
  <c r="E19" i="13"/>
  <c r="E18" i="13"/>
  <c r="E17" i="13"/>
  <c r="E16" i="13"/>
  <c r="E15" i="13"/>
  <c r="E14" i="13"/>
  <c r="E13" i="13"/>
  <c r="E12" i="13"/>
  <c r="E11" i="13"/>
  <c r="D18" i="13"/>
  <c r="D17" i="13"/>
  <c r="D16" i="13"/>
  <c r="D15" i="13"/>
  <c r="D19" i="13"/>
  <c r="B19" i="13"/>
  <c r="B18" i="13"/>
  <c r="B17" i="13"/>
  <c r="B16" i="13"/>
  <c r="B15" i="13"/>
  <c r="B14" i="13"/>
  <c r="B13" i="13"/>
  <c r="B12" i="13"/>
  <c r="B11" i="13"/>
  <c r="G8" i="13"/>
  <c r="H8" i="13" s="1"/>
  <c r="I8" i="13" s="1"/>
  <c r="J8" i="13" s="1"/>
  <c r="K8" i="13" s="1"/>
  <c r="L8" i="13" s="1"/>
  <c r="M8" i="13" s="1"/>
  <c r="N8" i="13" s="1"/>
  <c r="O8" i="13" s="1"/>
  <c r="P8" i="13" s="1"/>
  <c r="Q8" i="13" s="1"/>
  <c r="R8" i="13" s="1"/>
  <c r="S8" i="13" s="1"/>
  <c r="T8" i="13" s="1"/>
  <c r="U8" i="13" s="1"/>
  <c r="V8" i="13" s="1"/>
  <c r="W8" i="13" s="1"/>
  <c r="X8" i="13" s="1"/>
  <c r="Y8" i="13" s="1"/>
  <c r="Z8" i="13" s="1"/>
  <c r="AA8" i="13" s="1"/>
  <c r="AB8" i="13" s="1"/>
  <c r="AC8" i="13" s="1"/>
  <c r="AD8" i="13" s="1"/>
  <c r="AE8" i="13" s="1"/>
  <c r="AF8" i="13" s="1"/>
  <c r="AG8" i="13" s="1"/>
  <c r="AH8" i="13" s="1"/>
  <c r="AI8" i="13" s="1"/>
  <c r="AJ8" i="13" s="1"/>
  <c r="AK8" i="13" s="1"/>
  <c r="AL8" i="13" s="1"/>
  <c r="AM8" i="13" s="1"/>
  <c r="AN8" i="13" s="1"/>
  <c r="AO8" i="13" s="1"/>
  <c r="AP8" i="13" s="1"/>
  <c r="AQ8" i="13" s="1"/>
  <c r="AR8" i="13" s="1"/>
  <c r="AS8" i="13" s="1"/>
  <c r="AT8" i="13" s="1"/>
  <c r="AU8" i="13" s="1"/>
  <c r="AV8" i="13" s="1"/>
  <c r="AW8" i="13" s="1"/>
  <c r="AX8" i="13" s="1"/>
  <c r="AY8" i="13" s="1"/>
  <c r="AZ8" i="13" s="1"/>
  <c r="BA8" i="13" s="1"/>
  <c r="AC145" i="13"/>
  <c r="AB145" i="13"/>
  <c r="AA145" i="13"/>
  <c r="Z145" i="13"/>
  <c r="Y145" i="13"/>
  <c r="X145" i="13"/>
  <c r="W145" i="13"/>
  <c r="V145" i="13"/>
  <c r="U145" i="13"/>
  <c r="T145" i="13"/>
  <c r="S145" i="13"/>
  <c r="R145" i="13"/>
  <c r="Q145" i="13"/>
  <c r="P145" i="13"/>
  <c r="O145" i="13"/>
  <c r="N145" i="13"/>
  <c r="M145" i="13"/>
  <c r="L145" i="13"/>
  <c r="K145" i="13"/>
  <c r="J145" i="13"/>
  <c r="I145" i="13"/>
  <c r="H145" i="13"/>
  <c r="G145" i="13"/>
  <c r="F145" i="13"/>
  <c r="BC133" i="13"/>
  <c r="BB133" i="13" s="1"/>
  <c r="BC132" i="13"/>
  <c r="BB132" i="13" s="1"/>
  <c r="BC131" i="13"/>
  <c r="BB131" i="13" s="1"/>
  <c r="BC130" i="13"/>
  <c r="BC129" i="13"/>
  <c r="BB129" i="13" s="1"/>
  <c r="BC128" i="13"/>
  <c r="BB128" i="13" s="1"/>
  <c r="BC127" i="13"/>
  <c r="BB127" i="13" s="1"/>
  <c r="BC126" i="13"/>
  <c r="BC120" i="13"/>
  <c r="BB120" i="13" s="1"/>
  <c r="AC110" i="13"/>
  <c r="AB110" i="13"/>
  <c r="AA110" i="13"/>
  <c r="Z110" i="13"/>
  <c r="Y110" i="13"/>
  <c r="X110" i="13"/>
  <c r="W110" i="13"/>
  <c r="V110" i="13"/>
  <c r="U110" i="13"/>
  <c r="T110" i="13"/>
  <c r="S110" i="13"/>
  <c r="R110" i="13"/>
  <c r="Q110" i="13"/>
  <c r="P110" i="13"/>
  <c r="O110" i="13"/>
  <c r="N110" i="13"/>
  <c r="M110" i="13"/>
  <c r="L110" i="13"/>
  <c r="K110" i="13"/>
  <c r="J110" i="13"/>
  <c r="I110" i="13"/>
  <c r="H110" i="13"/>
  <c r="G110" i="13"/>
  <c r="F110" i="13"/>
  <c r="BC109" i="13"/>
  <c r="BB109" i="13" s="1"/>
  <c r="BC102" i="13"/>
  <c r="BB102" i="13" s="1"/>
  <c r="AC99" i="13"/>
  <c r="AB99" i="13"/>
  <c r="AA99" i="13"/>
  <c r="Z99" i="13"/>
  <c r="Y99" i="13"/>
  <c r="X99" i="13"/>
  <c r="W99" i="13"/>
  <c r="V99" i="13"/>
  <c r="U99" i="13"/>
  <c r="T99" i="13"/>
  <c r="S99" i="13"/>
  <c r="R99" i="13"/>
  <c r="Q99" i="13"/>
  <c r="P99" i="13"/>
  <c r="O99" i="13"/>
  <c r="N99" i="13"/>
  <c r="M99" i="13"/>
  <c r="L99" i="13"/>
  <c r="K99" i="13"/>
  <c r="J99" i="13"/>
  <c r="I99" i="13"/>
  <c r="H99" i="13"/>
  <c r="G99" i="13"/>
  <c r="F99" i="13"/>
  <c r="BC92" i="13"/>
  <c r="BC91" i="13"/>
  <c r="AC87" i="13"/>
  <c r="AB87" i="13"/>
  <c r="AA87" i="13"/>
  <c r="Z87" i="13"/>
  <c r="Y87" i="13"/>
  <c r="X87" i="13"/>
  <c r="W87" i="13"/>
  <c r="V87" i="13"/>
  <c r="U87" i="13"/>
  <c r="T87" i="13"/>
  <c r="S87" i="13"/>
  <c r="R87" i="13"/>
  <c r="Q87" i="13"/>
  <c r="P87" i="13"/>
  <c r="O87" i="13"/>
  <c r="N87" i="13"/>
  <c r="M87" i="13"/>
  <c r="L87" i="13"/>
  <c r="K87" i="13"/>
  <c r="J87" i="13"/>
  <c r="I87" i="13"/>
  <c r="H87" i="13"/>
  <c r="G87" i="13"/>
  <c r="F87" i="13"/>
  <c r="BC86" i="13"/>
  <c r="BC84" i="13"/>
  <c r="BC83" i="13"/>
  <c r="BC82" i="13"/>
  <c r="BC81" i="13"/>
  <c r="BC80" i="13"/>
  <c r="BC79" i="13"/>
  <c r="BC78" i="13"/>
  <c r="BC77" i="13"/>
  <c r="BC76" i="13"/>
  <c r="BC75" i="13"/>
  <c r="BC74" i="13"/>
  <c r="BC73" i="13"/>
  <c r="AC70" i="13"/>
  <c r="AB70" i="13"/>
  <c r="AA70" i="13"/>
  <c r="Z70" i="13"/>
  <c r="Y70" i="13"/>
  <c r="X70" i="13"/>
  <c r="W70" i="13"/>
  <c r="V70" i="13"/>
  <c r="U70" i="13"/>
  <c r="T70" i="13"/>
  <c r="S70" i="13"/>
  <c r="R70" i="13"/>
  <c r="Q70" i="13"/>
  <c r="P70" i="13"/>
  <c r="O70" i="13"/>
  <c r="N70" i="13"/>
  <c r="M70" i="13"/>
  <c r="L70" i="13"/>
  <c r="K70" i="13"/>
  <c r="J70" i="13"/>
  <c r="I70" i="13"/>
  <c r="H70" i="13"/>
  <c r="G70" i="13"/>
  <c r="F70" i="13"/>
  <c r="BC59" i="13"/>
  <c r="BC58" i="13"/>
  <c r="BC57" i="13"/>
  <c r="BC56" i="13"/>
  <c r="BC55" i="13"/>
  <c r="BC54" i="13"/>
  <c r="BC53" i="13"/>
  <c r="BC52" i="13"/>
  <c r="BC51" i="13"/>
  <c r="BC50" i="13"/>
  <c r="BC49" i="13"/>
  <c r="BC48" i="13"/>
  <c r="BC47" i="13"/>
  <c r="BC46" i="13"/>
  <c r="BC45" i="13"/>
  <c r="BC44" i="13"/>
  <c r="BC43" i="13"/>
  <c r="AC40" i="13"/>
  <c r="AB40" i="13"/>
  <c r="AA40" i="13"/>
  <c r="Z40" i="13"/>
  <c r="Y40" i="13"/>
  <c r="X40" i="13"/>
  <c r="W40" i="13"/>
  <c r="V40" i="13"/>
  <c r="U40" i="13"/>
  <c r="T40" i="13"/>
  <c r="S40" i="13"/>
  <c r="R40" i="13"/>
  <c r="Q40" i="13"/>
  <c r="P40" i="13"/>
  <c r="O40" i="13"/>
  <c r="N40" i="13"/>
  <c r="M40" i="13"/>
  <c r="L40" i="13"/>
  <c r="K40" i="13"/>
  <c r="J40" i="13"/>
  <c r="I40" i="13"/>
  <c r="H40" i="13"/>
  <c r="G40" i="13"/>
  <c r="F40" i="13"/>
  <c r="BC39" i="13"/>
  <c r="BC31" i="13"/>
  <c r="BC30" i="13"/>
  <c r="BC29" i="13"/>
  <c r="BC28" i="13"/>
  <c r="BC27" i="13"/>
  <c r="BC26" i="13"/>
  <c r="BC25" i="13"/>
  <c r="BC24" i="13"/>
  <c r="BC23" i="13"/>
  <c r="AB20" i="13"/>
  <c r="AA20" i="13"/>
  <c r="Z20" i="13"/>
  <c r="Y20" i="13"/>
  <c r="X20" i="13"/>
  <c r="W20" i="13"/>
  <c r="V20" i="13"/>
  <c r="U20" i="13"/>
  <c r="T20" i="13"/>
  <c r="S20" i="13"/>
  <c r="R20" i="13"/>
  <c r="Q20" i="13"/>
  <c r="P20" i="13"/>
  <c r="O20" i="13"/>
  <c r="N20" i="13"/>
  <c r="M20" i="13"/>
  <c r="L20" i="13"/>
  <c r="K20" i="13"/>
  <c r="J20" i="13"/>
  <c r="I20" i="13"/>
  <c r="H20" i="13"/>
  <c r="BC19" i="13"/>
  <c r="BC11" i="13"/>
  <c r="H144" i="13" l="1"/>
  <c r="H134" i="13" s="1"/>
  <c r="L144" i="13"/>
  <c r="L134" i="13" s="1"/>
  <c r="P144" i="13"/>
  <c r="P134" i="13" s="1"/>
  <c r="T144" i="13"/>
  <c r="T134" i="13" s="1"/>
  <c r="I144" i="13"/>
  <c r="I134" i="13" s="1"/>
  <c r="M144" i="13"/>
  <c r="M134" i="13" s="1"/>
  <c r="Q144" i="13"/>
  <c r="Q134" i="13" s="1"/>
  <c r="J144" i="13"/>
  <c r="J134" i="13" s="1"/>
  <c r="N144" i="13"/>
  <c r="N134" i="13" s="1"/>
  <c r="R144" i="13"/>
  <c r="R134" i="13" s="1"/>
  <c r="K144" i="13"/>
  <c r="K134" i="13" s="1"/>
  <c r="O144" i="13"/>
  <c r="O134" i="13" s="1"/>
  <c r="S144" i="13"/>
  <c r="S134" i="13" s="1"/>
  <c r="H37" i="14"/>
  <c r="I38" i="14"/>
  <c r="I34" i="14"/>
  <c r="I35" i="14"/>
  <c r="I32" i="14"/>
  <c r="I33" i="14"/>
  <c r="I26" i="14"/>
  <c r="I24" i="14"/>
  <c r="I19" i="14"/>
  <c r="I20" i="14"/>
  <c r="I25" i="14"/>
  <c r="I23" i="14"/>
  <c r="I22" i="14"/>
  <c r="J9" i="14"/>
  <c r="BC99" i="13"/>
  <c r="BB68" i="13"/>
  <c r="BB64" i="13"/>
  <c r="BB60" i="13"/>
  <c r="A93" i="13"/>
  <c r="A94" i="13" s="1"/>
  <c r="A95" i="13" s="1"/>
  <c r="A96" i="13" s="1"/>
  <c r="A97" i="13" s="1"/>
  <c r="A98" i="13" s="1"/>
  <c r="A102" i="13" s="1"/>
  <c r="A103" i="13" s="1"/>
  <c r="A104" i="13" s="1"/>
  <c r="A105" i="13" s="1"/>
  <c r="A106" i="13" s="1"/>
  <c r="A107" i="13" s="1"/>
  <c r="A108" i="13" s="1"/>
  <c r="A109" i="13" s="1"/>
  <c r="A113" i="13" s="1"/>
  <c r="A114" i="13" s="1"/>
  <c r="A115" i="13" s="1"/>
  <c r="A116" i="13" s="1"/>
  <c r="A117" i="13" s="1"/>
  <c r="A118" i="13" s="1"/>
  <c r="A119" i="13" s="1"/>
  <c r="A120" i="13" s="1"/>
  <c r="BB73" i="13"/>
  <c r="BB76" i="13"/>
  <c r="BB56" i="13"/>
  <c r="BB52" i="13"/>
  <c r="BB48" i="13"/>
  <c r="BB44" i="13"/>
  <c r="BB84" i="13"/>
  <c r="BB80" i="13"/>
  <c r="BB38" i="13"/>
  <c r="BB34" i="13"/>
  <c r="BB30" i="13"/>
  <c r="BB25" i="13"/>
  <c r="BB67" i="13"/>
  <c r="BB63" i="13"/>
  <c r="BB59" i="13"/>
  <c r="BB51" i="13"/>
  <c r="BB47" i="13"/>
  <c r="BB83" i="13"/>
  <c r="BB75" i="13"/>
  <c r="BB37" i="13"/>
  <c r="BB43" i="13"/>
  <c r="BB66" i="13"/>
  <c r="BB62" i="13"/>
  <c r="BB58" i="13"/>
  <c r="BB46" i="13"/>
  <c r="BB86" i="13"/>
  <c r="BB82" i="13"/>
  <c r="BB78" i="13"/>
  <c r="BB74" i="13"/>
  <c r="BB69" i="13"/>
  <c r="BB65" i="13"/>
  <c r="BB61" i="13"/>
  <c r="BB57" i="13"/>
  <c r="BB53" i="13"/>
  <c r="BB49" i="13"/>
  <c r="BB45" i="13"/>
  <c r="BB85" i="13"/>
  <c r="BB81" i="13"/>
  <c r="BB77" i="13"/>
  <c r="BB11" i="13"/>
  <c r="BB55" i="13"/>
  <c r="BB79" i="13"/>
  <c r="BB31" i="13"/>
  <c r="BB54" i="13"/>
  <c r="BB50" i="13"/>
  <c r="BB29" i="13"/>
  <c r="BB24" i="13"/>
  <c r="BB23" i="13"/>
  <c r="BB36" i="13"/>
  <c r="BB32" i="13"/>
  <c r="BB28" i="13"/>
  <c r="BB39" i="13"/>
  <c r="BB35" i="13"/>
  <c r="BB27" i="13"/>
  <c r="BB19" i="13"/>
  <c r="BB15" i="13"/>
  <c r="BB33" i="13"/>
  <c r="AG144" i="13"/>
  <c r="AG134" i="13" s="1"/>
  <c r="BB14" i="13"/>
  <c r="BB17" i="13"/>
  <c r="BB13" i="13"/>
  <c r="BB18" i="13"/>
  <c r="BB16" i="13"/>
  <c r="BB12" i="13"/>
  <c r="AK144" i="13"/>
  <c r="AO144" i="13"/>
  <c r="AO134" i="13" s="1"/>
  <c r="AS144" i="13"/>
  <c r="AW144" i="13"/>
  <c r="BA144" i="13"/>
  <c r="BA123" i="13" s="1"/>
  <c r="AH144" i="13"/>
  <c r="AL144" i="13"/>
  <c r="AP144" i="13"/>
  <c r="AT144" i="13"/>
  <c r="AT134" i="13" s="1"/>
  <c r="AX144" i="13"/>
  <c r="AX134" i="13" s="1"/>
  <c r="AI144" i="13"/>
  <c r="AM144" i="13"/>
  <c r="AQ144" i="13"/>
  <c r="AU144" i="13"/>
  <c r="AU134" i="13" s="1"/>
  <c r="AY144" i="13"/>
  <c r="AF144" i="13"/>
  <c r="AJ144" i="13"/>
  <c r="AJ134" i="13" s="1"/>
  <c r="AN144" i="13"/>
  <c r="AN134" i="13" s="1"/>
  <c r="AR144" i="13"/>
  <c r="AR134" i="13" s="1"/>
  <c r="AV144" i="13"/>
  <c r="AV134" i="13" s="1"/>
  <c r="AZ144" i="13"/>
  <c r="AE144" i="13"/>
  <c r="AC144" i="13"/>
  <c r="AC134" i="13" s="1"/>
  <c r="AD144" i="13"/>
  <c r="L123" i="13"/>
  <c r="P123" i="13"/>
  <c r="X144" i="13"/>
  <c r="X134" i="13" s="1"/>
  <c r="AB144" i="13"/>
  <c r="I123" i="13"/>
  <c r="Q123" i="13"/>
  <c r="U144" i="13"/>
  <c r="U134" i="13" s="1"/>
  <c r="Y144" i="13"/>
  <c r="BC121" i="13"/>
  <c r="V144" i="13"/>
  <c r="V134" i="13" s="1"/>
  <c r="BC40" i="13"/>
  <c r="BC70" i="13"/>
  <c r="BC87" i="13"/>
  <c r="R123" i="13"/>
  <c r="Z144" i="13"/>
  <c r="S123" i="13"/>
  <c r="W144" i="13"/>
  <c r="W134" i="13" s="1"/>
  <c r="AA144" i="13"/>
  <c r="BC110" i="13"/>
  <c r="F20" i="13"/>
  <c r="F144" i="13" s="1"/>
  <c r="G20" i="13"/>
  <c r="G144" i="13" s="1"/>
  <c r="BC90" i="13"/>
  <c r="J123" i="13" l="1"/>
  <c r="BA134" i="13"/>
  <c r="AZ123" i="13"/>
  <c r="AZ134" i="13"/>
  <c r="AQ123" i="13"/>
  <c r="AQ134" i="13"/>
  <c r="AK123" i="13"/>
  <c r="AK134" i="13"/>
  <c r="Z123" i="13"/>
  <c r="Z134" i="13"/>
  <c r="Y123" i="13"/>
  <c r="Y134" i="13"/>
  <c r="AB123" i="13"/>
  <c r="AB134" i="13"/>
  <c r="AD123" i="13"/>
  <c r="AD134" i="13"/>
  <c r="AF123" i="13"/>
  <c r="AF134" i="13"/>
  <c r="AM123" i="13"/>
  <c r="AM134" i="13"/>
  <c r="AP123" i="13"/>
  <c r="AP134" i="13"/>
  <c r="AW123" i="13"/>
  <c r="AW134" i="13"/>
  <c r="AE123" i="13"/>
  <c r="AE134" i="13"/>
  <c r="AH123" i="13"/>
  <c r="AH134" i="13"/>
  <c r="AA123" i="13"/>
  <c r="AA134" i="13"/>
  <c r="AY123" i="13"/>
  <c r="AY134" i="13"/>
  <c r="AI123" i="13"/>
  <c r="AI134" i="13"/>
  <c r="AL123" i="13"/>
  <c r="AL134" i="13"/>
  <c r="AS123" i="13"/>
  <c r="AS134" i="13"/>
  <c r="G123" i="13"/>
  <c r="G134" i="13"/>
  <c r="F123" i="13"/>
  <c r="F134" i="13"/>
  <c r="J38" i="14"/>
  <c r="J35" i="14"/>
  <c r="J34" i="14"/>
  <c r="I37" i="14"/>
  <c r="I40" i="14"/>
  <c r="J39" i="14" s="1"/>
  <c r="J32" i="14"/>
  <c r="J33" i="14"/>
  <c r="J25" i="14"/>
  <c r="J22" i="14"/>
  <c r="J23" i="14"/>
  <c r="K9" i="14"/>
  <c r="J26" i="14"/>
  <c r="J24" i="14"/>
  <c r="J19" i="14"/>
  <c r="J20" i="14"/>
  <c r="K123" i="13"/>
  <c r="AU123" i="13"/>
  <c r="W123" i="13"/>
  <c r="AJ123" i="13"/>
  <c r="O123" i="13"/>
  <c r="V123" i="13"/>
  <c r="U123" i="13"/>
  <c r="T123" i="13"/>
  <c r="AR123" i="13"/>
  <c r="N123" i="13"/>
  <c r="AN123" i="13"/>
  <c r="AX123" i="13"/>
  <c r="AO123" i="13"/>
  <c r="AG123" i="13"/>
  <c r="M123" i="13"/>
  <c r="AT123" i="13"/>
  <c r="X123" i="13"/>
  <c r="H123" i="13"/>
  <c r="AC123" i="13"/>
  <c r="AV123" i="13"/>
  <c r="BC20" i="13"/>
  <c r="K38" i="14" l="1"/>
  <c r="K35" i="14"/>
  <c r="K34" i="14"/>
  <c r="J37" i="14"/>
  <c r="K33" i="14"/>
  <c r="K32" i="14"/>
  <c r="K25" i="14"/>
  <c r="K22" i="14"/>
  <c r="K26" i="14"/>
  <c r="K24" i="14"/>
  <c r="K20" i="14"/>
  <c r="L9" i="14"/>
  <c r="K19" i="14"/>
  <c r="K23" i="14"/>
  <c r="BC123" i="13"/>
  <c r="BC134" i="13"/>
  <c r="L38" i="14" l="1"/>
  <c r="L35" i="14"/>
  <c r="L34" i="14"/>
  <c r="K37" i="14"/>
  <c r="J40" i="14"/>
  <c r="K39" i="14" s="1"/>
  <c r="L33" i="14"/>
  <c r="L32" i="14"/>
  <c r="L25" i="14"/>
  <c r="L23" i="14"/>
  <c r="L22" i="14"/>
  <c r="L26" i="14"/>
  <c r="L20" i="14"/>
  <c r="M9" i="14"/>
  <c r="L19" i="14"/>
  <c r="L24" i="14"/>
  <c r="U78" i="12"/>
  <c r="U77" i="12"/>
  <c r="H11" i="12"/>
  <c r="S12" i="12"/>
  <c r="S13" i="12"/>
  <c r="S14" i="12"/>
  <c r="S15" i="12"/>
  <c r="S16" i="12"/>
  <c r="S17" i="12"/>
  <c r="S18" i="12"/>
  <c r="S19" i="12"/>
  <c r="S20" i="12"/>
  <c r="S21" i="12"/>
  <c r="S22" i="12"/>
  <c r="S23" i="12"/>
  <c r="S24" i="12"/>
  <c r="L37" i="14" l="1"/>
  <c r="M38" i="14"/>
  <c r="M35" i="14"/>
  <c r="M34" i="14"/>
  <c r="M32" i="14"/>
  <c r="M33" i="14"/>
  <c r="M25" i="14"/>
  <c r="M23" i="14"/>
  <c r="M20" i="14"/>
  <c r="N9" i="14"/>
  <c r="M26" i="14"/>
  <c r="M19" i="14"/>
  <c r="M24" i="14"/>
  <c r="M22" i="14"/>
  <c r="R77" i="12"/>
  <c r="O77" i="12"/>
  <c r="L71" i="12"/>
  <c r="R12" i="12"/>
  <c r="R13" i="12"/>
  <c r="R14" i="12"/>
  <c r="R15" i="12"/>
  <c r="R16" i="12"/>
  <c r="R17" i="12"/>
  <c r="R18" i="12"/>
  <c r="R19" i="12"/>
  <c r="R20" i="12"/>
  <c r="R21" i="12"/>
  <c r="R22" i="12"/>
  <c r="R23" i="12"/>
  <c r="R24" i="12"/>
  <c r="R11" i="12"/>
  <c r="T15" i="12"/>
  <c r="H25" i="12"/>
  <c r="N13" i="8"/>
  <c r="N83" i="5"/>
  <c r="N80" i="5"/>
  <c r="N140" i="5"/>
  <c r="N115" i="5"/>
  <c r="E121" i="5"/>
  <c r="E122" i="5"/>
  <c r="E123" i="5"/>
  <c r="E124" i="5"/>
  <c r="E125" i="5"/>
  <c r="E126" i="5"/>
  <c r="E127" i="5"/>
  <c r="E128" i="5"/>
  <c r="E129" i="5"/>
  <c r="E130" i="5"/>
  <c r="E131" i="5"/>
  <c r="E132" i="5"/>
  <c r="E133" i="5"/>
  <c r="E134" i="5"/>
  <c r="E135" i="5"/>
  <c r="E136" i="5"/>
  <c r="E137" i="5"/>
  <c r="E138" i="5"/>
  <c r="E139" i="5"/>
  <c r="E120" i="5"/>
  <c r="T12" i="12"/>
  <c r="T13" i="12"/>
  <c r="T14" i="12"/>
  <c r="T16" i="12"/>
  <c r="T17" i="12"/>
  <c r="T18" i="12"/>
  <c r="T19" i="12"/>
  <c r="T20" i="12"/>
  <c r="T21" i="12"/>
  <c r="T22" i="12"/>
  <c r="T23" i="12"/>
  <c r="T24" i="12"/>
  <c r="T11" i="12"/>
  <c r="S11" i="12"/>
  <c r="P12" i="12"/>
  <c r="Q12" i="12" s="1"/>
  <c r="P13" i="12"/>
  <c r="Q13" i="12" s="1"/>
  <c r="P14" i="12"/>
  <c r="Q14" i="12" s="1"/>
  <c r="P15" i="12"/>
  <c r="Q15" i="12" s="1"/>
  <c r="P16" i="12"/>
  <c r="Q16" i="12" s="1"/>
  <c r="P17" i="12"/>
  <c r="Q17" i="12" s="1"/>
  <c r="P18" i="12"/>
  <c r="Q18" i="12" s="1"/>
  <c r="P19" i="12"/>
  <c r="Q19" i="12" s="1"/>
  <c r="P20" i="12"/>
  <c r="Q20" i="12" s="1"/>
  <c r="P21" i="12"/>
  <c r="Q21" i="12" s="1"/>
  <c r="P22" i="12"/>
  <c r="Q22" i="12" s="1"/>
  <c r="P23" i="12"/>
  <c r="Q23" i="12" s="1"/>
  <c r="P24" i="12"/>
  <c r="Q24" i="12" s="1"/>
  <c r="M12" i="12"/>
  <c r="O12" i="12" s="1"/>
  <c r="M13" i="12"/>
  <c r="O13" i="12" s="1"/>
  <c r="M14" i="12"/>
  <c r="O14" i="12" s="1"/>
  <c r="M15" i="12"/>
  <c r="O15" i="12" s="1"/>
  <c r="M16" i="12"/>
  <c r="O16" i="12" s="1"/>
  <c r="M17" i="12"/>
  <c r="O17" i="12" s="1"/>
  <c r="M18" i="12"/>
  <c r="O18" i="12" s="1"/>
  <c r="M19" i="12"/>
  <c r="O19" i="12" s="1"/>
  <c r="M20" i="12"/>
  <c r="O20" i="12" s="1"/>
  <c r="M21" i="12"/>
  <c r="O21" i="12" s="1"/>
  <c r="M22" i="12"/>
  <c r="O22" i="12" s="1"/>
  <c r="M23" i="12"/>
  <c r="O23" i="12" s="1"/>
  <c r="M24" i="12"/>
  <c r="N24" i="12" s="1"/>
  <c r="P11" i="12"/>
  <c r="Q11" i="12" s="1"/>
  <c r="M11" i="12"/>
  <c r="O11" i="12" s="1"/>
  <c r="H12" i="12"/>
  <c r="H13" i="12"/>
  <c r="H14" i="12"/>
  <c r="H15" i="12"/>
  <c r="H16" i="12"/>
  <c r="H17" i="12"/>
  <c r="H18" i="12"/>
  <c r="H19" i="12"/>
  <c r="H20" i="12"/>
  <c r="H21" i="12"/>
  <c r="H22" i="12"/>
  <c r="H23" i="12"/>
  <c r="H24" i="12"/>
  <c r="F32" i="11"/>
  <c r="I100" i="9"/>
  <c r="I99" i="9"/>
  <c r="E97" i="13" s="1"/>
  <c r="BB97" i="13" s="1"/>
  <c r="I98" i="9"/>
  <c r="E96" i="13" s="1"/>
  <c r="BB96" i="13" s="1"/>
  <c r="I97" i="9"/>
  <c r="E95" i="13" s="1"/>
  <c r="BB95" i="13" s="1"/>
  <c r="I96" i="9"/>
  <c r="E94" i="13" s="1"/>
  <c r="BB94" i="13" s="1"/>
  <c r="I95" i="9"/>
  <c r="E93" i="13" s="1"/>
  <c r="BB93" i="13" s="1"/>
  <c r="I94" i="9"/>
  <c r="E92" i="13" s="1"/>
  <c r="BB92" i="13" s="1"/>
  <c r="I93" i="9"/>
  <c r="E91" i="13" s="1"/>
  <c r="BB91" i="13" s="1"/>
  <c r="I92" i="9"/>
  <c r="E90" i="13" s="1"/>
  <c r="BB90" i="13" s="1"/>
  <c r="F20" i="11"/>
  <c r="F34" i="11" s="1"/>
  <c r="I112" i="9"/>
  <c r="E110" i="13" s="1"/>
  <c r="BB110" i="13" s="1"/>
  <c r="I89" i="9"/>
  <c r="E87" i="13" s="1"/>
  <c r="BB87" i="13" s="1"/>
  <c r="I22" i="9"/>
  <c r="C39" i="10"/>
  <c r="I28" i="9" s="1"/>
  <c r="A10" i="10"/>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E20" i="13" l="1"/>
  <c r="N38" i="14"/>
  <c r="N35" i="14"/>
  <c r="N34" i="14"/>
  <c r="M37" i="14"/>
  <c r="K40" i="14"/>
  <c r="L39" i="14" s="1"/>
  <c r="N32" i="14"/>
  <c r="N33" i="14"/>
  <c r="N25" i="14"/>
  <c r="N26" i="14"/>
  <c r="N24" i="14"/>
  <c r="N19" i="14"/>
  <c r="N20" i="14"/>
  <c r="O9" i="14"/>
  <c r="N23" i="14"/>
  <c r="N22" i="14"/>
  <c r="BB20" i="13"/>
  <c r="E98" i="13"/>
  <c r="BB98" i="13" s="1"/>
  <c r="I101" i="9"/>
  <c r="E99" i="13" s="1"/>
  <c r="BB99" i="13" s="1"/>
  <c r="I42" i="9"/>
  <c r="E40" i="13" s="1"/>
  <c r="BB40" i="13" s="1"/>
  <c r="E26" i="13"/>
  <c r="BB26" i="13" s="1"/>
  <c r="E83" i="5"/>
  <c r="B140" i="5"/>
  <c r="N11" i="12"/>
  <c r="N17" i="12"/>
  <c r="N18" i="12"/>
  <c r="N16" i="12"/>
  <c r="N23" i="12"/>
  <c r="N15" i="12"/>
  <c r="N22" i="12"/>
  <c r="N14" i="12"/>
  <c r="N21" i="12"/>
  <c r="N13" i="12"/>
  <c r="N20" i="12"/>
  <c r="N12" i="12"/>
  <c r="N19" i="12"/>
  <c r="B115" i="5"/>
  <c r="E80" i="5"/>
  <c r="E140" i="5"/>
  <c r="D140" i="5"/>
  <c r="O24" i="12"/>
  <c r="G11" i="14" s="1"/>
  <c r="N37" i="14" l="1"/>
  <c r="O38" i="14"/>
  <c r="O35" i="14"/>
  <c r="O34" i="14"/>
  <c r="O33" i="14"/>
  <c r="O32" i="14"/>
  <c r="O24" i="14"/>
  <c r="O19" i="14"/>
  <c r="P9" i="14"/>
  <c r="O20" i="14"/>
  <c r="O26" i="14"/>
  <c r="O25" i="14"/>
  <c r="O22" i="14"/>
  <c r="O23" i="14"/>
  <c r="H11" i="14"/>
  <c r="G13" i="14"/>
  <c r="G14" i="14" s="1"/>
  <c r="G15" i="14" s="1"/>
  <c r="N84" i="5"/>
  <c r="N145" i="5"/>
  <c r="F113" i="5"/>
  <c r="F107" i="5"/>
  <c r="F111" i="5"/>
  <c r="F101" i="5"/>
  <c r="F96" i="5"/>
  <c r="F98" i="5"/>
  <c r="F109" i="5"/>
  <c r="F104" i="5"/>
  <c r="F103" i="5"/>
  <c r="F115" i="5"/>
  <c r="F114" i="5"/>
  <c r="F102" i="5"/>
  <c r="F97" i="5"/>
  <c r="F108" i="5"/>
  <c r="F106" i="5"/>
  <c r="F112" i="5"/>
  <c r="F99" i="5"/>
  <c r="F110" i="5"/>
  <c r="F105" i="5"/>
  <c r="F100" i="5"/>
  <c r="F95" i="5"/>
  <c r="F133" i="5"/>
  <c r="F125" i="5"/>
  <c r="F140" i="5"/>
  <c r="F132" i="5"/>
  <c r="F124" i="5"/>
  <c r="F139" i="5"/>
  <c r="F131" i="5"/>
  <c r="F123" i="5"/>
  <c r="F138" i="5"/>
  <c r="F130" i="5"/>
  <c r="F122" i="5"/>
  <c r="F137" i="5"/>
  <c r="F129" i="5"/>
  <c r="F121" i="5"/>
  <c r="F127" i="5"/>
  <c r="F136" i="5"/>
  <c r="F128" i="5"/>
  <c r="F120" i="5"/>
  <c r="F135" i="5"/>
  <c r="F134" i="5"/>
  <c r="F126" i="5"/>
  <c r="O37" i="14" l="1"/>
  <c r="P38" i="14"/>
  <c r="P34" i="14"/>
  <c r="P35" i="14"/>
  <c r="L40" i="14"/>
  <c r="P33" i="14"/>
  <c r="P32" i="14"/>
  <c r="P25" i="14"/>
  <c r="P19" i="14"/>
  <c r="P24" i="14"/>
  <c r="P26" i="14"/>
  <c r="P20" i="14"/>
  <c r="Q9" i="14"/>
  <c r="P23" i="14"/>
  <c r="P22" i="14"/>
  <c r="I11" i="14"/>
  <c r="H13" i="14"/>
  <c r="B145" i="5"/>
  <c r="D160" i="5" s="1"/>
  <c r="E84" i="5"/>
  <c r="F13" i="8" l="1"/>
  <c r="F28" i="12"/>
  <c r="R28" i="12" s="1"/>
  <c r="P37" i="14"/>
  <c r="Q38" i="14"/>
  <c r="Q35" i="14"/>
  <c r="Q34" i="14"/>
  <c r="M39" i="14"/>
  <c r="M40" i="14" s="1"/>
  <c r="N39" i="14" s="1"/>
  <c r="Q33" i="14"/>
  <c r="Q32" i="14"/>
  <c r="Q23" i="14"/>
  <c r="Q25" i="14"/>
  <c r="Q26" i="14"/>
  <c r="Q24" i="14"/>
  <c r="Q20" i="14"/>
  <c r="R9" i="14"/>
  <c r="Q19" i="14"/>
  <c r="Q22" i="14"/>
  <c r="J11" i="14"/>
  <c r="I13" i="14"/>
  <c r="I14" i="14" s="1"/>
  <c r="I15" i="14" s="1"/>
  <c r="H14" i="14"/>
  <c r="Q37" i="14" l="1"/>
  <c r="R38" i="14"/>
  <c r="R34" i="14"/>
  <c r="R35" i="14"/>
  <c r="R29" i="12"/>
  <c r="R30" i="12" s="1"/>
  <c r="Q28" i="12"/>
  <c r="Q29" i="12" s="1"/>
  <c r="O28" i="12"/>
  <c r="O29" i="12" s="1"/>
  <c r="R32" i="14"/>
  <c r="R33" i="14"/>
  <c r="R25" i="14"/>
  <c r="H15" i="14"/>
  <c r="H27" i="14"/>
  <c r="I27" i="14" s="1"/>
  <c r="J27" i="14" s="1"/>
  <c r="K27" i="14" s="1"/>
  <c r="L27" i="14" s="1"/>
  <c r="M27" i="14" s="1"/>
  <c r="N27" i="14" s="1"/>
  <c r="O27" i="14" s="1"/>
  <c r="P27" i="14" s="1"/>
  <c r="Q27" i="14" s="1"/>
  <c r="R27" i="14" s="1"/>
  <c r="R22" i="14"/>
  <c r="R19" i="14"/>
  <c r="S9" i="14"/>
  <c r="R26" i="14"/>
  <c r="R24" i="14"/>
  <c r="R20" i="14"/>
  <c r="R23" i="14"/>
  <c r="K11" i="14"/>
  <c r="J13" i="14"/>
  <c r="J14" i="14" s="1"/>
  <c r="J15" i="14" s="1"/>
  <c r="S38" i="14" l="1"/>
  <c r="S34" i="14"/>
  <c r="S35" i="14"/>
  <c r="R37" i="14"/>
  <c r="N40" i="14"/>
  <c r="O39" i="14" s="1"/>
  <c r="O30" i="12"/>
  <c r="L74" i="12" s="1"/>
  <c r="U79" i="12" s="1"/>
  <c r="O79" i="12" s="1"/>
  <c r="Q30" i="12"/>
  <c r="M74" i="12" s="1"/>
  <c r="U91" i="12" s="1"/>
  <c r="R79" i="12" s="1"/>
  <c r="S32" i="14"/>
  <c r="S33" i="14"/>
  <c r="S25" i="14"/>
  <c r="S23" i="14"/>
  <c r="S22" i="14"/>
  <c r="S26" i="14"/>
  <c r="S19" i="14"/>
  <c r="T9" i="14"/>
  <c r="S20" i="14"/>
  <c r="S27" i="14"/>
  <c r="S24" i="14"/>
  <c r="K13" i="14"/>
  <c r="K14" i="14" s="1"/>
  <c r="K15" i="14" s="1"/>
  <c r="L11" i="14"/>
  <c r="S37" i="14" l="1"/>
  <c r="T38" i="14"/>
  <c r="T35" i="14"/>
  <c r="T34" i="14"/>
  <c r="O46" i="12"/>
  <c r="O34" i="12"/>
  <c r="O54" i="12"/>
  <c r="O56" i="12"/>
  <c r="O58" i="12"/>
  <c r="O49" i="12"/>
  <c r="O55" i="12"/>
  <c r="R46" i="12"/>
  <c r="O38" i="12"/>
  <c r="O40" i="12"/>
  <c r="O53" i="12"/>
  <c r="O65" i="12"/>
  <c r="R54" i="12"/>
  <c r="O50" i="12"/>
  <c r="O78" i="12"/>
  <c r="O52" i="12"/>
  <c r="O47" i="12"/>
  <c r="O44" i="12"/>
  <c r="O37" i="12"/>
  <c r="R49" i="12"/>
  <c r="O61" i="12"/>
  <c r="R40" i="12"/>
  <c r="O63" i="12"/>
  <c r="O71" i="12"/>
  <c r="R58" i="12"/>
  <c r="R50" i="12"/>
  <c r="O45" i="12"/>
  <c r="O39" i="12"/>
  <c r="O48" i="12"/>
  <c r="O57" i="12"/>
  <c r="O43" i="12"/>
  <c r="O67" i="12"/>
  <c r="R55" i="12"/>
  <c r="R42" i="12"/>
  <c r="R52" i="12"/>
  <c r="O36" i="12"/>
  <c r="O51" i="12"/>
  <c r="O64" i="12"/>
  <c r="O68" i="12"/>
  <c r="O69" i="12"/>
  <c r="R53" i="12"/>
  <c r="R41" i="12"/>
  <c r="R51" i="12"/>
  <c r="O41" i="12"/>
  <c r="O42" i="12"/>
  <c r="O35" i="12"/>
  <c r="O62" i="12"/>
  <c r="O66" i="12"/>
  <c r="R66" i="12"/>
  <c r="R37" i="12"/>
  <c r="R39" i="12"/>
  <c r="R48" i="12"/>
  <c r="R57" i="12"/>
  <c r="R35" i="12"/>
  <c r="R36" i="12"/>
  <c r="R63" i="12"/>
  <c r="R45" i="12"/>
  <c r="R47" i="12"/>
  <c r="R56" i="12"/>
  <c r="R38" i="12"/>
  <c r="R43" i="12"/>
  <c r="R44" i="12"/>
  <c r="R64" i="12"/>
  <c r="R71" i="12"/>
  <c r="R68" i="12"/>
  <c r="O74" i="12"/>
  <c r="R61" i="12"/>
  <c r="R65" i="12"/>
  <c r="R34" i="12"/>
  <c r="R69" i="12"/>
  <c r="R62" i="12"/>
  <c r="R67" i="12"/>
  <c r="R78" i="12"/>
  <c r="R74" i="12"/>
  <c r="T33" i="14"/>
  <c r="T32" i="14"/>
  <c r="T22" i="14"/>
  <c r="T27" i="14"/>
  <c r="T19" i="14"/>
  <c r="U9" i="14"/>
  <c r="T20" i="14"/>
  <c r="T26" i="14"/>
  <c r="T24" i="14"/>
  <c r="T23" i="14"/>
  <c r="T25" i="14"/>
  <c r="L13" i="14"/>
  <c r="L14" i="14" s="1"/>
  <c r="L15" i="14" s="1"/>
  <c r="M11" i="14"/>
  <c r="I72" i="9"/>
  <c r="A14" i="9"/>
  <c r="M63" i="6"/>
  <c r="N71" i="6" s="1"/>
  <c r="K63" i="6"/>
  <c r="J63" i="6"/>
  <c r="I63" i="6"/>
  <c r="N66" i="6"/>
  <c r="L66" i="6" s="1"/>
  <c r="N65" i="6"/>
  <c r="L65" i="6" s="1"/>
  <c r="N64" i="6"/>
  <c r="L64" i="6" s="1"/>
  <c r="N62" i="6"/>
  <c r="L62" i="6" s="1"/>
  <c r="F32" i="14" s="1"/>
  <c r="I41" i="6"/>
  <c r="N44" i="6"/>
  <c r="L44" i="6" s="1"/>
  <c r="N43" i="6"/>
  <c r="L43" i="6" s="1"/>
  <c r="N42" i="6"/>
  <c r="L42" i="6" s="1"/>
  <c r="M41" i="6"/>
  <c r="K41" i="6"/>
  <c r="J41" i="6"/>
  <c r="N40" i="6"/>
  <c r="L40" i="6" s="1"/>
  <c r="L25" i="6"/>
  <c r="M59" i="6" s="1"/>
  <c r="J25" i="6"/>
  <c r="M37" i="6" s="1"/>
  <c r="I127" i="9" l="1"/>
  <c r="J124" i="9" s="1"/>
  <c r="T37" i="14"/>
  <c r="E130" i="13"/>
  <c r="BB130" i="13" s="1"/>
  <c r="N49" i="6"/>
  <c r="U38" i="14"/>
  <c r="U35" i="14"/>
  <c r="U34" i="14"/>
  <c r="O40" i="14"/>
  <c r="P39" i="14" s="1"/>
  <c r="N63" i="6"/>
  <c r="L63" i="6" s="1"/>
  <c r="E126" i="13"/>
  <c r="U25" i="14"/>
  <c r="U23" i="14"/>
  <c r="U33" i="14"/>
  <c r="U32" i="14"/>
  <c r="U22" i="14"/>
  <c r="U27" i="14"/>
  <c r="V9" i="14"/>
  <c r="U20" i="14"/>
  <c r="U19" i="14"/>
  <c r="U24" i="14"/>
  <c r="U26" i="14"/>
  <c r="M13" i="14"/>
  <c r="M14" i="14" s="1"/>
  <c r="M15" i="14" s="1"/>
  <c r="N11" i="14"/>
  <c r="E70" i="13"/>
  <c r="BB70" i="13" s="1"/>
  <c r="A15" i="9"/>
  <c r="A16" i="9" s="1"/>
  <c r="A17" i="9" s="1"/>
  <c r="N41" i="6"/>
  <c r="L41" i="6" s="1"/>
  <c r="L7" i="3"/>
  <c r="U37" i="14" l="1"/>
  <c r="V38" i="14"/>
  <c r="V34" i="14"/>
  <c r="V35" i="14"/>
  <c r="BB126" i="13"/>
  <c r="E145" i="13"/>
  <c r="V32" i="14"/>
  <c r="V33" i="14"/>
  <c r="V22" i="14"/>
  <c r="V27" i="14"/>
  <c r="V26" i="14"/>
  <c r="V20" i="14"/>
  <c r="V24" i="14"/>
  <c r="W9" i="14"/>
  <c r="V19" i="14"/>
  <c r="V25" i="14"/>
  <c r="V23" i="14"/>
  <c r="O11" i="14"/>
  <c r="N13" i="14"/>
  <c r="N14" i="14" s="1"/>
  <c r="N15" i="14" s="1"/>
  <c r="A18" i="9"/>
  <c r="A19" i="9" s="1"/>
  <c r="A20" i="9" s="1"/>
  <c r="A21" i="9" s="1"/>
  <c r="A25" i="9" s="1"/>
  <c r="A26" i="9" s="1"/>
  <c r="A27" i="9" s="1"/>
  <c r="A28" i="9" l="1"/>
  <c r="A29" i="9" s="1"/>
  <c r="A30" i="9" s="1"/>
  <c r="A31" i="9" s="1"/>
  <c r="A32" i="9" s="1"/>
  <c r="A33" i="9" s="1"/>
  <c r="A34" i="9" s="1"/>
  <c r="A35" i="9" s="1"/>
  <c r="A36" i="9" s="1"/>
  <c r="A37" i="9" s="1"/>
  <c r="A38" i="9" s="1"/>
  <c r="A39" i="9" s="1"/>
  <c r="A40" i="9" s="1"/>
  <c r="A41"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5" i="9" s="1"/>
  <c r="A76" i="9" s="1"/>
  <c r="A77" i="9" s="1"/>
  <c r="A78" i="9" s="1"/>
  <c r="A79" i="9" s="1"/>
  <c r="A80" i="9" s="1"/>
  <c r="A81" i="9" s="1"/>
  <c r="A82" i="9" s="1"/>
  <c r="A83" i="9" s="1"/>
  <c r="A84" i="9" s="1"/>
  <c r="A85" i="9" s="1"/>
  <c r="W38" i="14"/>
  <c r="W35" i="14"/>
  <c r="W34" i="14"/>
  <c r="V37" i="14"/>
  <c r="P40" i="14"/>
  <c r="Q39" i="14" s="1"/>
  <c r="W25" i="14"/>
  <c r="W32" i="14"/>
  <c r="W33" i="14"/>
  <c r="W23" i="14"/>
  <c r="X9" i="14"/>
  <c r="W26" i="14"/>
  <c r="W24" i="14"/>
  <c r="W27" i="14"/>
  <c r="W19" i="14"/>
  <c r="W20" i="14"/>
  <c r="W22" i="14"/>
  <c r="O13" i="14"/>
  <c r="O14" i="14" s="1"/>
  <c r="O15" i="14" s="1"/>
  <c r="P11" i="14"/>
  <c r="X38" i="14" l="1"/>
  <c r="X34" i="14"/>
  <c r="X35" i="14"/>
  <c r="W37" i="14"/>
  <c r="X33" i="14"/>
  <c r="X32" i="14"/>
  <c r="X27" i="14"/>
  <c r="X20" i="14"/>
  <c r="Y9" i="14"/>
  <c r="X26" i="14"/>
  <c r="X24" i="14"/>
  <c r="X19" i="14"/>
  <c r="X25" i="14"/>
  <c r="X23" i="14"/>
  <c r="X22" i="14"/>
  <c r="P13" i="14"/>
  <c r="P14" i="14" s="1"/>
  <c r="P15" i="14" s="1"/>
  <c r="Q11" i="14"/>
  <c r="A86" i="9"/>
  <c r="A87" i="9" s="1"/>
  <c r="A88" i="9" s="1"/>
  <c r="A92" i="9" s="1"/>
  <c r="A93" i="9" s="1"/>
  <c r="A94" i="9" s="1"/>
  <c r="A95" i="9" s="1"/>
  <c r="X37" i="14" l="1"/>
  <c r="Y38" i="14"/>
  <c r="Y35" i="14"/>
  <c r="Y34" i="14"/>
  <c r="Q40" i="14"/>
  <c r="R39" i="14" s="1"/>
  <c r="Y33" i="14"/>
  <c r="Y32" i="14"/>
  <c r="Y22" i="14"/>
  <c r="Y25" i="14"/>
  <c r="Y26" i="14"/>
  <c r="Z9" i="14"/>
  <c r="Y20" i="14"/>
  <c r="Y19" i="14"/>
  <c r="Y24" i="14"/>
  <c r="Y27" i="14"/>
  <c r="Y23" i="14"/>
  <c r="R11" i="14"/>
  <c r="Q13" i="14"/>
  <c r="Q14" i="14" s="1"/>
  <c r="Q15" i="14" s="1"/>
  <c r="A96" i="9"/>
  <c r="A97" i="9" s="1"/>
  <c r="A98" i="9" s="1"/>
  <c r="A99" i="9" s="1"/>
  <c r="A100" i="9" s="1"/>
  <c r="A104" i="9" s="1"/>
  <c r="A105" i="9" s="1"/>
  <c r="A106" i="9" s="1"/>
  <c r="A107" i="9" s="1"/>
  <c r="Y37" i="14" l="1"/>
  <c r="Z38" i="14"/>
  <c r="Z35" i="14"/>
  <c r="Z34" i="14"/>
  <c r="Z25" i="14"/>
  <c r="Z32" i="14"/>
  <c r="Z33" i="14"/>
  <c r="Z22" i="14"/>
  <c r="Z23" i="14"/>
  <c r="AA9" i="14"/>
  <c r="Z26" i="14"/>
  <c r="Z27" i="14"/>
  <c r="Z20" i="14"/>
  <c r="Z19" i="14"/>
  <c r="Z24" i="14"/>
  <c r="S11" i="14"/>
  <c r="R13" i="14"/>
  <c r="R14" i="14" s="1"/>
  <c r="R15" i="14" s="1"/>
  <c r="A108" i="9"/>
  <c r="A109" i="9" s="1"/>
  <c r="A110" i="9" s="1"/>
  <c r="A111" i="9" s="1"/>
  <c r="A115" i="9" s="1"/>
  <c r="A116" i="9" s="1"/>
  <c r="A117" i="9" s="1"/>
  <c r="A118" i="9" s="1"/>
  <c r="A119" i="9" s="1"/>
  <c r="A120" i="9" s="1"/>
  <c r="A121" i="9" s="1"/>
  <c r="A122" i="9" s="1"/>
  <c r="Z37" i="14" l="1"/>
  <c r="AA38" i="14"/>
  <c r="AA35" i="14"/>
  <c r="AA34" i="14"/>
  <c r="R40" i="14"/>
  <c r="S39" i="14" s="1"/>
  <c r="AA33" i="14"/>
  <c r="AA32" i="14"/>
  <c r="AA23" i="14"/>
  <c r="AB23" i="14" s="1"/>
  <c r="AA25" i="14"/>
  <c r="AA22" i="14"/>
  <c r="AB9" i="14"/>
  <c r="AA19" i="14"/>
  <c r="AA27" i="14"/>
  <c r="AA26" i="14"/>
  <c r="AA24" i="14"/>
  <c r="AA20" i="14"/>
  <c r="S13" i="14"/>
  <c r="S14" i="14" s="1"/>
  <c r="S15" i="14" s="1"/>
  <c r="T11" i="14"/>
  <c r="AA37" i="14" l="1"/>
  <c r="AB38" i="14"/>
  <c r="AB34" i="14"/>
  <c r="AB35" i="14"/>
  <c r="AB32" i="14"/>
  <c r="AB33" i="14"/>
  <c r="AB22" i="14"/>
  <c r="AB27" i="14"/>
  <c r="AB24" i="14"/>
  <c r="AB26" i="14"/>
  <c r="AB19" i="14"/>
  <c r="AB20" i="14"/>
  <c r="AC9" i="14"/>
  <c r="AB25" i="14"/>
  <c r="U11" i="14"/>
  <c r="T13" i="14"/>
  <c r="T14" i="14" s="1"/>
  <c r="T15" i="14" s="1"/>
  <c r="F145" i="5"/>
  <c r="D159" i="5"/>
  <c r="D158" i="5"/>
  <c r="D157" i="5"/>
  <c r="D156" i="5"/>
  <c r="D155" i="5"/>
  <c r="D161" i="5"/>
  <c r="AB37" i="14" l="1"/>
  <c r="AC38" i="14"/>
  <c r="AC35" i="14"/>
  <c r="AC34" i="14"/>
  <c r="S40" i="14"/>
  <c r="T39" i="14" s="1"/>
  <c r="AC32" i="14"/>
  <c r="AC33" i="14"/>
  <c r="AC25" i="14"/>
  <c r="AC26" i="14"/>
  <c r="AC19" i="14"/>
  <c r="AC24" i="14"/>
  <c r="AC27" i="14"/>
  <c r="AC20" i="14"/>
  <c r="AD9" i="14"/>
  <c r="AC23" i="14"/>
  <c r="AC22" i="14"/>
  <c r="U13" i="14"/>
  <c r="U14" i="14" s="1"/>
  <c r="U15" i="14" s="1"/>
  <c r="V11" i="14"/>
  <c r="E96" i="5"/>
  <c r="E97" i="5"/>
  <c r="E98" i="5"/>
  <c r="E99" i="5"/>
  <c r="E100" i="5"/>
  <c r="E101" i="5"/>
  <c r="E102" i="5"/>
  <c r="E103" i="5"/>
  <c r="E104" i="5"/>
  <c r="E105" i="5"/>
  <c r="E106" i="5"/>
  <c r="E107" i="5"/>
  <c r="E108" i="5"/>
  <c r="E109" i="5"/>
  <c r="E110" i="5"/>
  <c r="E111" i="5"/>
  <c r="E112" i="5"/>
  <c r="E113" i="5"/>
  <c r="E114" i="5"/>
  <c r="E95" i="5"/>
  <c r="AC37" i="14" l="1"/>
  <c r="AD38" i="14"/>
  <c r="AD35" i="14"/>
  <c r="AD34" i="14"/>
  <c r="AD33" i="14"/>
  <c r="AD32" i="14"/>
  <c r="AD22" i="14"/>
  <c r="AD23" i="14"/>
  <c r="AD27" i="14"/>
  <c r="AD24" i="14"/>
  <c r="AD26" i="14"/>
  <c r="AE9" i="14"/>
  <c r="AD19" i="14"/>
  <c r="AD20" i="14"/>
  <c r="AD25" i="14"/>
  <c r="W11" i="14"/>
  <c r="V13" i="14"/>
  <c r="V14" i="14" s="1"/>
  <c r="V15" i="14" s="1"/>
  <c r="E115" i="5"/>
  <c r="AD37" i="14" l="1"/>
  <c r="AE38" i="14"/>
  <c r="AE35" i="14"/>
  <c r="AE34" i="14"/>
  <c r="T40" i="14"/>
  <c r="U39" i="14" s="1"/>
  <c r="AE22" i="14"/>
  <c r="AE33" i="14"/>
  <c r="AE32" i="14"/>
  <c r="AE24" i="14"/>
  <c r="AE26" i="14"/>
  <c r="AE27" i="14"/>
  <c r="AE19" i="14"/>
  <c r="AF9" i="14"/>
  <c r="AE20" i="14"/>
  <c r="AE23" i="14"/>
  <c r="AE25" i="14"/>
  <c r="W13" i="14"/>
  <c r="W14" i="14" s="1"/>
  <c r="W15" i="14" s="1"/>
  <c r="X11" i="14"/>
  <c r="E145" i="5"/>
  <c r="H28" i="12" s="1"/>
  <c r="AE37" i="14" l="1"/>
  <c r="AF38" i="14"/>
  <c r="AF34" i="14"/>
  <c r="AF35" i="14"/>
  <c r="AF32" i="14"/>
  <c r="AF33" i="14"/>
  <c r="AF23" i="14"/>
  <c r="AF25" i="14"/>
  <c r="AF27" i="14"/>
  <c r="AF19" i="14"/>
  <c r="AF24" i="14"/>
  <c r="AG9" i="14"/>
  <c r="AF20" i="14"/>
  <c r="AF26" i="14"/>
  <c r="AF22" i="14"/>
  <c r="X13" i="14"/>
  <c r="X14" i="14" s="1"/>
  <c r="X15" i="14" s="1"/>
  <c r="Y11" i="14"/>
  <c r="B176" i="5"/>
  <c r="B181" i="5" s="1"/>
  <c r="B183" i="5" s="1"/>
  <c r="H9" i="9" s="1"/>
  <c r="AF37" i="14" l="1"/>
  <c r="AG38" i="14"/>
  <c r="AG34" i="14"/>
  <c r="AG35" i="14"/>
  <c r="U40" i="14"/>
  <c r="V39" i="14" s="1"/>
  <c r="AG32" i="14"/>
  <c r="AG33" i="14"/>
  <c r="AG23" i="14"/>
  <c r="AG22" i="14"/>
  <c r="AG26" i="14"/>
  <c r="AG24" i="14"/>
  <c r="AG27" i="14"/>
  <c r="AG20" i="14"/>
  <c r="AH9" i="14"/>
  <c r="AG19" i="14"/>
  <c r="AG25" i="14"/>
  <c r="Z11" i="14"/>
  <c r="Y13" i="14"/>
  <c r="Y14" i="14" s="1"/>
  <c r="Y15" i="14" s="1"/>
  <c r="H65" i="9"/>
  <c r="H37" i="9"/>
  <c r="H122" i="9"/>
  <c r="H110" i="9"/>
  <c r="H88" i="9"/>
  <c r="H38" i="9"/>
  <c r="H111" i="9"/>
  <c r="H121" i="9"/>
  <c r="H18" i="9"/>
  <c r="H87" i="9"/>
  <c r="H19" i="9"/>
  <c r="H39" i="9"/>
  <c r="H71" i="9"/>
  <c r="H86" i="9"/>
  <c r="H109" i="9"/>
  <c r="H20" i="9"/>
  <c r="H40" i="9"/>
  <c r="H21" i="9"/>
  <c r="H41" i="9"/>
  <c r="H118" i="9"/>
  <c r="H120" i="9"/>
  <c r="H119" i="9"/>
  <c r="H108" i="9"/>
  <c r="H99" i="9"/>
  <c r="H97" i="9"/>
  <c r="H96" i="9"/>
  <c r="H98" i="9"/>
  <c r="H100" i="9"/>
  <c r="H67" i="9"/>
  <c r="H66" i="9"/>
  <c r="H64" i="9"/>
  <c r="H48" i="9"/>
  <c r="H53" i="9"/>
  <c r="H55" i="9"/>
  <c r="H54" i="9"/>
  <c r="H52" i="9"/>
  <c r="H51" i="9"/>
  <c r="H35" i="9"/>
  <c r="G9" i="9"/>
  <c r="H117" i="9"/>
  <c r="H77" i="9"/>
  <c r="H16" i="9"/>
  <c r="H32" i="9"/>
  <c r="H115" i="9"/>
  <c r="H95" i="9"/>
  <c r="H76" i="9"/>
  <c r="H59" i="9"/>
  <c r="H50" i="9"/>
  <c r="H14" i="9"/>
  <c r="H84" i="9"/>
  <c r="H75" i="9"/>
  <c r="H70" i="9"/>
  <c r="H58" i="9"/>
  <c r="H47" i="9"/>
  <c r="H28" i="9"/>
  <c r="H57" i="9"/>
  <c r="H82" i="9"/>
  <c r="H68" i="9"/>
  <c r="H45" i="9"/>
  <c r="H112" i="9"/>
  <c r="H94" i="9"/>
  <c r="H80" i="9"/>
  <c r="H63" i="9"/>
  <c r="H26" i="9"/>
  <c r="H105" i="9"/>
  <c r="H107" i="9"/>
  <c r="H78" i="9"/>
  <c r="H62" i="9"/>
  <c r="H34" i="9"/>
  <c r="H72" i="9"/>
  <c r="H60" i="9"/>
  <c r="H56" i="9"/>
  <c r="H30" i="9"/>
  <c r="H17" i="9"/>
  <c r="H61" i="9"/>
  <c r="H42" i="9"/>
  <c r="H93" i="9"/>
  <c r="H25" i="9"/>
  <c r="H22" i="9"/>
  <c r="H13" i="9"/>
  <c r="H92" i="9"/>
  <c r="H33" i="9"/>
  <c r="H104" i="9"/>
  <c r="H29" i="9"/>
  <c r="H36" i="9"/>
  <c r="H83" i="9"/>
  <c r="H27" i="9"/>
  <c r="H106" i="9"/>
  <c r="H116" i="9"/>
  <c r="H31" i="9"/>
  <c r="H15" i="9"/>
  <c r="H46" i="9"/>
  <c r="H79" i="9"/>
  <c r="H49" i="9"/>
  <c r="H81" i="9"/>
  <c r="H85" i="9"/>
  <c r="H69" i="9"/>
  <c r="H89" i="9"/>
  <c r="F83" i="5"/>
  <c r="F70" i="5"/>
  <c r="F78" i="5"/>
  <c r="F71" i="5"/>
  <c r="F79" i="5"/>
  <c r="F72" i="5"/>
  <c r="F73" i="5"/>
  <c r="F74" i="5"/>
  <c r="F75" i="5"/>
  <c r="F76" i="5"/>
  <c r="F77" i="5"/>
  <c r="F80" i="5"/>
  <c r="F81" i="5"/>
  <c r="F82" i="5"/>
  <c r="F84" i="5"/>
  <c r="AH38" i="14" l="1"/>
  <c r="AH35" i="14"/>
  <c r="AH34" i="14"/>
  <c r="AG37" i="14"/>
  <c r="AH33" i="14"/>
  <c r="AH32" i="14"/>
  <c r="AH25" i="14"/>
  <c r="AH26" i="14"/>
  <c r="AI9" i="14"/>
  <c r="AH27" i="14"/>
  <c r="AH24" i="14"/>
  <c r="AH19" i="14"/>
  <c r="AH20" i="14"/>
  <c r="AH23" i="14"/>
  <c r="AH22" i="14"/>
  <c r="Z13" i="14"/>
  <c r="Z14" i="14" s="1"/>
  <c r="Z15" i="14" s="1"/>
  <c r="AA11" i="14"/>
  <c r="G65" i="9"/>
  <c r="G40" i="9"/>
  <c r="G41" i="9"/>
  <c r="G118" i="9"/>
  <c r="G86" i="9"/>
  <c r="G119" i="9"/>
  <c r="G108" i="9"/>
  <c r="G87" i="9"/>
  <c r="G20" i="9"/>
  <c r="G71" i="9"/>
  <c r="G120" i="9"/>
  <c r="G109" i="9"/>
  <c r="G88" i="9"/>
  <c r="G38" i="9"/>
  <c r="G39" i="9"/>
  <c r="G121" i="9"/>
  <c r="G110" i="9"/>
  <c r="G19" i="9"/>
  <c r="G18" i="9"/>
  <c r="G37" i="9"/>
  <c r="G122" i="9"/>
  <c r="G111" i="9"/>
  <c r="G97" i="9"/>
  <c r="G96" i="9"/>
  <c r="G99" i="9"/>
  <c r="G98" i="9"/>
  <c r="G100" i="9"/>
  <c r="G67" i="9"/>
  <c r="G66" i="9"/>
  <c r="G64" i="9"/>
  <c r="G48" i="9"/>
  <c r="G53" i="9"/>
  <c r="G54" i="9"/>
  <c r="G55" i="9"/>
  <c r="G51" i="9"/>
  <c r="G52" i="9"/>
  <c r="G35" i="9"/>
  <c r="G21" i="9"/>
  <c r="G115" i="9"/>
  <c r="G72" i="9"/>
  <c r="G116" i="9"/>
  <c r="G77" i="9"/>
  <c r="G95" i="9"/>
  <c r="G58" i="9"/>
  <c r="G50" i="9"/>
  <c r="G16" i="9"/>
  <c r="G112" i="9"/>
  <c r="G46" i="9"/>
  <c r="G70" i="9"/>
  <c r="G93" i="9"/>
  <c r="G94" i="9"/>
  <c r="G69" i="9"/>
  <c r="G13" i="9"/>
  <c r="G81" i="9"/>
  <c r="G105" i="9"/>
  <c r="G61" i="9"/>
  <c r="G42" i="9"/>
  <c r="G30" i="9"/>
  <c r="G45" i="9"/>
  <c r="G17" i="9"/>
  <c r="G80" i="9"/>
  <c r="G27" i="9"/>
  <c r="G15" i="9"/>
  <c r="G22" i="9"/>
  <c r="G85" i="9"/>
  <c r="G59" i="9"/>
  <c r="G107" i="9"/>
  <c r="G32" i="9"/>
  <c r="G34" i="9"/>
  <c r="G78" i="9"/>
  <c r="G26" i="9"/>
  <c r="G106" i="9"/>
  <c r="G60" i="9"/>
  <c r="G117" i="9"/>
  <c r="G31" i="9"/>
  <c r="G33" i="9"/>
  <c r="G79" i="9"/>
  <c r="G25" i="9"/>
  <c r="G29" i="9"/>
  <c r="G92" i="9"/>
  <c r="G62" i="9"/>
  <c r="G63" i="9"/>
  <c r="G47" i="9"/>
  <c r="G83" i="9"/>
  <c r="G76" i="9"/>
  <c r="G82" i="9"/>
  <c r="G104" i="9"/>
  <c r="G36" i="9"/>
  <c r="G56" i="9"/>
  <c r="G75" i="9"/>
  <c r="G84" i="9"/>
  <c r="G68" i="9"/>
  <c r="G14" i="9"/>
  <c r="G57" i="9"/>
  <c r="G49" i="9"/>
  <c r="G28" i="9"/>
  <c r="G89" i="9"/>
  <c r="AH37" i="14" l="1"/>
  <c r="AI38" i="14"/>
  <c r="AI34" i="14"/>
  <c r="AI35" i="14"/>
  <c r="V40" i="14"/>
  <c r="W39" i="14" s="1"/>
  <c r="AI22" i="14"/>
  <c r="AI32" i="14"/>
  <c r="AI33" i="14"/>
  <c r="AI27" i="14"/>
  <c r="AI26" i="14"/>
  <c r="AI24" i="14"/>
  <c r="AJ9" i="14"/>
  <c r="AI19" i="14"/>
  <c r="AI20" i="14"/>
  <c r="AI23" i="14"/>
  <c r="AI25" i="14"/>
  <c r="AA13" i="14"/>
  <c r="AA14" i="14" s="1"/>
  <c r="AA15" i="14" s="1"/>
  <c r="AB11" i="14"/>
  <c r="B24" i="11"/>
  <c r="AJ38" i="14" l="1"/>
  <c r="AJ34" i="14"/>
  <c r="AJ35" i="14"/>
  <c r="AI37" i="14"/>
  <c r="AJ32" i="14"/>
  <c r="AJ33" i="14"/>
  <c r="AJ23" i="14"/>
  <c r="AJ25" i="14"/>
  <c r="AJ22" i="14"/>
  <c r="AJ27" i="14"/>
  <c r="AK9" i="14"/>
  <c r="AJ20" i="14"/>
  <c r="AJ26" i="14"/>
  <c r="AJ24" i="14"/>
  <c r="AJ19" i="14"/>
  <c r="AB13" i="14"/>
  <c r="AB14" i="14" s="1"/>
  <c r="AB15" i="14" s="1"/>
  <c r="AC11" i="14"/>
  <c r="AJ37" i="14" l="1"/>
  <c r="AK38" i="14"/>
  <c r="AK34" i="14"/>
  <c r="AK35" i="14"/>
  <c r="W40" i="14"/>
  <c r="X39" i="14" s="1"/>
  <c r="AK23" i="14"/>
  <c r="AK33" i="14"/>
  <c r="AK32" i="14"/>
  <c r="AK27" i="14"/>
  <c r="AK26" i="14"/>
  <c r="AK20" i="14"/>
  <c r="AL9" i="14"/>
  <c r="AK19" i="14"/>
  <c r="AK24" i="14"/>
  <c r="AK22" i="14"/>
  <c r="AK25" i="14"/>
  <c r="AD11" i="14"/>
  <c r="AC13" i="14"/>
  <c r="AC14" i="14" s="1"/>
  <c r="AC15" i="14" s="1"/>
  <c r="AL38" i="14" l="1"/>
  <c r="AL35" i="14"/>
  <c r="AL34" i="14"/>
  <c r="AK37" i="14"/>
  <c r="AL33" i="14"/>
  <c r="AL32" i="14"/>
  <c r="AL25" i="14"/>
  <c r="AL22" i="14"/>
  <c r="AL26" i="14"/>
  <c r="AL24" i="14"/>
  <c r="AL27" i="14"/>
  <c r="AL19" i="14"/>
  <c r="AM9" i="14"/>
  <c r="AL20" i="14"/>
  <c r="AL23" i="14"/>
  <c r="AE11" i="14"/>
  <c r="AD13" i="14"/>
  <c r="AD14" i="14" s="1"/>
  <c r="AD15" i="14" s="1"/>
  <c r="AL37" i="14" l="1"/>
  <c r="AM38" i="14"/>
  <c r="AM34" i="14"/>
  <c r="AM35" i="14"/>
  <c r="X40" i="14"/>
  <c r="Y39" i="14" s="1"/>
  <c r="AM23" i="14"/>
  <c r="AM32" i="14"/>
  <c r="AM33" i="14"/>
  <c r="AM25" i="14"/>
  <c r="AM22" i="14"/>
  <c r="AN9" i="14"/>
  <c r="AM24" i="14"/>
  <c r="AM26" i="14"/>
  <c r="AM27" i="14"/>
  <c r="AM20" i="14"/>
  <c r="AM19" i="14"/>
  <c r="AF11" i="14"/>
  <c r="AE13" i="14"/>
  <c r="AN38" i="14" l="1"/>
  <c r="AN35" i="14"/>
  <c r="AN34" i="14"/>
  <c r="AM37" i="14"/>
  <c r="AN33" i="14"/>
  <c r="AN32" i="14"/>
  <c r="AN23" i="14"/>
  <c r="AN22" i="14"/>
  <c r="AN27" i="14"/>
  <c r="AN19" i="14"/>
  <c r="AN24" i="14"/>
  <c r="AN26" i="14"/>
  <c r="AO9" i="14"/>
  <c r="AN20" i="14"/>
  <c r="AN25" i="14"/>
  <c r="AE14" i="14"/>
  <c r="AE15" i="14" s="1"/>
  <c r="AF13" i="14"/>
  <c r="AF14" i="14" s="1"/>
  <c r="AF15" i="14" s="1"/>
  <c r="AG11" i="14"/>
  <c r="AN37" i="14" l="1"/>
  <c r="AO38" i="14"/>
  <c r="AO34" i="14"/>
  <c r="AO35" i="14"/>
  <c r="Y40" i="14"/>
  <c r="Z39" i="14" s="1"/>
  <c r="AO33" i="14"/>
  <c r="AO32" i="14"/>
  <c r="AO25" i="14"/>
  <c r="AO22" i="14"/>
  <c r="AO26" i="14"/>
  <c r="AP9" i="14"/>
  <c r="AO20" i="14"/>
  <c r="AO24" i="14"/>
  <c r="AO19" i="14"/>
  <c r="AO27" i="14"/>
  <c r="AO23" i="14"/>
  <c r="AH11" i="14"/>
  <c r="AG13" i="14"/>
  <c r="AG14" i="14" s="1"/>
  <c r="AG15" i="14" s="1"/>
  <c r="AP38" i="14" l="1"/>
  <c r="AP35" i="14"/>
  <c r="AP34" i="14"/>
  <c r="AO37" i="14"/>
  <c r="AP32" i="14"/>
  <c r="AP33" i="14"/>
  <c r="AP22" i="14"/>
  <c r="AP23" i="14"/>
  <c r="AP25" i="14"/>
  <c r="AP27" i="14"/>
  <c r="AP26" i="14"/>
  <c r="AP19" i="14"/>
  <c r="AQ9" i="14"/>
  <c r="AP24" i="14"/>
  <c r="AP20" i="14"/>
  <c r="AI11" i="14"/>
  <c r="AH13" i="14"/>
  <c r="AH14" i="14" s="1"/>
  <c r="AH15" i="14" s="1"/>
  <c r="AP37" i="14" l="1"/>
  <c r="AQ38" i="14"/>
  <c r="AQ35" i="14"/>
  <c r="AQ34" i="14"/>
  <c r="Z40" i="14"/>
  <c r="AA39" i="14" s="1"/>
  <c r="AQ32" i="14"/>
  <c r="AQ33" i="14"/>
  <c r="AQ19" i="14"/>
  <c r="AQ27" i="14"/>
  <c r="AQ26" i="14"/>
  <c r="AQ24" i="14"/>
  <c r="AR9" i="14"/>
  <c r="AQ20" i="14"/>
  <c r="AQ25" i="14"/>
  <c r="AQ22" i="14"/>
  <c r="AQ23" i="14"/>
  <c r="AR23" i="14" s="1"/>
  <c r="AJ11" i="14"/>
  <c r="AI13" i="14"/>
  <c r="AQ37" i="14" l="1"/>
  <c r="AR38" i="14"/>
  <c r="AR35" i="14"/>
  <c r="AR34" i="14"/>
  <c r="AR33" i="14"/>
  <c r="AR32" i="14"/>
  <c r="AR22" i="14"/>
  <c r="AR25" i="14"/>
  <c r="AR19" i="14"/>
  <c r="AR26" i="14"/>
  <c r="AS9" i="14"/>
  <c r="AR20" i="14"/>
  <c r="AR27" i="14"/>
  <c r="AR24" i="14"/>
  <c r="AI14" i="14"/>
  <c r="AI15" i="14" s="1"/>
  <c r="AJ13" i="14"/>
  <c r="AJ14" i="14" s="1"/>
  <c r="AJ15" i="14" s="1"/>
  <c r="AK11" i="14"/>
  <c r="AR37" i="14" l="1"/>
  <c r="AS38" i="14"/>
  <c r="AS35" i="14"/>
  <c r="AS34" i="14"/>
  <c r="AA40" i="14"/>
  <c r="AB39" i="14" s="1"/>
  <c r="AS33" i="14"/>
  <c r="AS32" i="14"/>
  <c r="AS37" i="14" s="1"/>
  <c r="AS23" i="14"/>
  <c r="AS22" i="14"/>
  <c r="AS20" i="14"/>
  <c r="AT9" i="14"/>
  <c r="AS26" i="14"/>
  <c r="AS24" i="14"/>
  <c r="AS19" i="14"/>
  <c r="AS27" i="14"/>
  <c r="AS25" i="14"/>
  <c r="AL11" i="14"/>
  <c r="AK13" i="14"/>
  <c r="AK14" i="14" s="1"/>
  <c r="AK15" i="14" s="1"/>
  <c r="AT38" i="14" l="1"/>
  <c r="AT34" i="14"/>
  <c r="AT35" i="14"/>
  <c r="AT22" i="14"/>
  <c r="AT33" i="14"/>
  <c r="AT32" i="14"/>
  <c r="AT19" i="14"/>
  <c r="AU9" i="14"/>
  <c r="AT27" i="14"/>
  <c r="AT20" i="14"/>
  <c r="AT26" i="14"/>
  <c r="AT24" i="14"/>
  <c r="AT25" i="14"/>
  <c r="AT23" i="14"/>
  <c r="AM11" i="14"/>
  <c r="AL13" i="14"/>
  <c r="AL14" i="14" s="1"/>
  <c r="AL15" i="14" s="1"/>
  <c r="AT37" i="14" l="1"/>
  <c r="AU38" i="14"/>
  <c r="AU35" i="14"/>
  <c r="AU34" i="14"/>
  <c r="AB40" i="14"/>
  <c r="AC39" i="14" s="1"/>
  <c r="AU23" i="14"/>
  <c r="AU32" i="14"/>
  <c r="AU33" i="14"/>
  <c r="AU25" i="14"/>
  <c r="AV9" i="14"/>
  <c r="AU19" i="14"/>
  <c r="AU24" i="14"/>
  <c r="AU20" i="14"/>
  <c r="AU27" i="14"/>
  <c r="AU26" i="14"/>
  <c r="AU22" i="14"/>
  <c r="AM13" i="14"/>
  <c r="AM14" i="14" s="1"/>
  <c r="AM15" i="14" s="1"/>
  <c r="AN11" i="14"/>
  <c r="AU37" i="14" l="1"/>
  <c r="AV38" i="14"/>
  <c r="AV34" i="14"/>
  <c r="AV35" i="14"/>
  <c r="AV33" i="14"/>
  <c r="AV32" i="14"/>
  <c r="AV22" i="14"/>
  <c r="AV23" i="14"/>
  <c r="AV19" i="14"/>
  <c r="AV27" i="14"/>
  <c r="AW9" i="14"/>
  <c r="AV26" i="14"/>
  <c r="AV24" i="14"/>
  <c r="AV20" i="14"/>
  <c r="AV25" i="14"/>
  <c r="AO11" i="14"/>
  <c r="AN13" i="14"/>
  <c r="AN14" i="14" s="1"/>
  <c r="AN15" i="14" s="1"/>
  <c r="AW38" i="14" l="1"/>
  <c r="AW35" i="14"/>
  <c r="AW34" i="14"/>
  <c r="AV37" i="14"/>
  <c r="AC40" i="14"/>
  <c r="AD39" i="14" s="1"/>
  <c r="AW33" i="14"/>
  <c r="AW32" i="14"/>
  <c r="AW23" i="14"/>
  <c r="AW25" i="14"/>
  <c r="AW22" i="14"/>
  <c r="AW26" i="14"/>
  <c r="AW24" i="14"/>
  <c r="AX9" i="14"/>
  <c r="AW19" i="14"/>
  <c r="AW20" i="14"/>
  <c r="AW27" i="14"/>
  <c r="G28" i="14"/>
  <c r="G29" i="14" s="1"/>
  <c r="G36" i="14" s="1"/>
  <c r="H18" i="14"/>
  <c r="AO13" i="14"/>
  <c r="AO14" i="14" s="1"/>
  <c r="AO15" i="14" s="1"/>
  <c r="AP11" i="14"/>
  <c r="AW37" i="14" l="1"/>
  <c r="AX38" i="14"/>
  <c r="AX34" i="14"/>
  <c r="AX35" i="14"/>
  <c r="AX32" i="14"/>
  <c r="AX33" i="14"/>
  <c r="G41" i="14"/>
  <c r="AX25" i="14"/>
  <c r="AX22" i="14"/>
  <c r="AX20" i="14"/>
  <c r="AX19" i="14"/>
  <c r="AY9" i="14"/>
  <c r="AX27" i="14"/>
  <c r="AX26" i="14"/>
  <c r="AX24" i="14"/>
  <c r="AX23" i="14"/>
  <c r="H28" i="14"/>
  <c r="H29" i="14" s="1"/>
  <c r="H36" i="14" s="1"/>
  <c r="I18" i="14"/>
  <c r="AQ11" i="14"/>
  <c r="AP13" i="14"/>
  <c r="AP14" i="14" s="1"/>
  <c r="AP15" i="14" s="1"/>
  <c r="AX37" i="14" l="1"/>
  <c r="AY38" i="14"/>
  <c r="AY35" i="14"/>
  <c r="AY34" i="14"/>
  <c r="AD40" i="14"/>
  <c r="AE39" i="14" s="1"/>
  <c r="AY23" i="14"/>
  <c r="AY32" i="14"/>
  <c r="AY33" i="14"/>
  <c r="H41" i="14"/>
  <c r="AY27" i="14"/>
  <c r="AY19" i="14"/>
  <c r="AY26" i="14"/>
  <c r="AY20" i="14"/>
  <c r="AZ9" i="14"/>
  <c r="AY24" i="14"/>
  <c r="AY22" i="14"/>
  <c r="AY25" i="14"/>
  <c r="J18" i="14"/>
  <c r="I28" i="14"/>
  <c r="I29" i="14" s="1"/>
  <c r="I36" i="14" s="1"/>
  <c r="AQ13" i="14"/>
  <c r="AQ14" i="14" s="1"/>
  <c r="AQ15" i="14" s="1"/>
  <c r="AR11" i="14"/>
  <c r="AY37" i="14" l="1"/>
  <c r="AZ38" i="14"/>
  <c r="AZ35" i="14"/>
  <c r="AZ34" i="14"/>
  <c r="AZ25" i="14"/>
  <c r="AZ32" i="14"/>
  <c r="AZ33" i="14"/>
  <c r="I41" i="14"/>
  <c r="AZ22" i="14"/>
  <c r="AZ26" i="14"/>
  <c r="AZ20" i="14"/>
  <c r="AZ27" i="14"/>
  <c r="AZ19" i="14"/>
  <c r="AZ24" i="14"/>
  <c r="BA9" i="14"/>
  <c r="AZ23" i="14"/>
  <c r="K18" i="14"/>
  <c r="J28" i="14"/>
  <c r="J29" i="14" s="1"/>
  <c r="J36" i="14" s="1"/>
  <c r="AS11" i="14"/>
  <c r="AR13" i="14"/>
  <c r="AR14" i="14" s="1"/>
  <c r="AR15" i="14" s="1"/>
  <c r="BA38" i="14" l="1"/>
  <c r="BA35" i="14"/>
  <c r="BA34" i="14"/>
  <c r="AZ37" i="14"/>
  <c r="AE40" i="14"/>
  <c r="AF39" i="14" s="1"/>
  <c r="J41" i="14"/>
  <c r="BA33" i="14"/>
  <c r="BA32" i="14"/>
  <c r="BA23" i="14"/>
  <c r="BA22" i="14"/>
  <c r="BA25" i="14"/>
  <c r="BA20" i="14"/>
  <c r="BA19" i="14"/>
  <c r="BA24" i="14"/>
  <c r="BB9" i="14"/>
  <c r="BA27" i="14"/>
  <c r="BA26" i="14"/>
  <c r="L18" i="14"/>
  <c r="K28" i="14"/>
  <c r="K29" i="14" s="1"/>
  <c r="K36" i="14" s="1"/>
  <c r="AT11" i="14"/>
  <c r="AS13" i="14"/>
  <c r="AS14" i="14" s="1"/>
  <c r="AS15" i="14" s="1"/>
  <c r="BA37" i="14" l="1"/>
  <c r="BB38" i="14"/>
  <c r="BB34" i="14"/>
  <c r="BB35" i="14"/>
  <c r="K41" i="14"/>
  <c r="BB33" i="14"/>
  <c r="BB32" i="14"/>
  <c r="BB37" i="14" s="1"/>
  <c r="BB22" i="14"/>
  <c r="BB26" i="14"/>
  <c r="BB24" i="14"/>
  <c r="BB27" i="14"/>
  <c r="BB19" i="14"/>
  <c r="BC9" i="14"/>
  <c r="BB20" i="14"/>
  <c r="BB23" i="14"/>
  <c r="BB25" i="14"/>
  <c r="M18" i="14"/>
  <c r="L28" i="14"/>
  <c r="L29" i="14" s="1"/>
  <c r="L36" i="14" s="1"/>
  <c r="AT13" i="14"/>
  <c r="AT14" i="14" s="1"/>
  <c r="AT15" i="14" s="1"/>
  <c r="AU11" i="14"/>
  <c r="BC38" i="14" l="1"/>
  <c r="BC35" i="14"/>
  <c r="BC34" i="14"/>
  <c r="AF40" i="14"/>
  <c r="AG39" i="14" s="1"/>
  <c r="L41" i="14"/>
  <c r="BC33" i="14"/>
  <c r="BC32" i="14"/>
  <c r="BC23" i="14"/>
  <c r="BC22" i="14"/>
  <c r="BC25" i="14"/>
  <c r="BD9" i="14"/>
  <c r="BC20" i="14"/>
  <c r="BC26" i="14"/>
  <c r="BC24" i="14"/>
  <c r="BC27" i="14"/>
  <c r="BC19" i="14"/>
  <c r="N18" i="14"/>
  <c r="M28" i="14"/>
  <c r="M29" i="14" s="1"/>
  <c r="M36" i="14" s="1"/>
  <c r="AV11" i="14"/>
  <c r="AU13" i="14"/>
  <c r="BD38" i="14" l="1"/>
  <c r="BD34" i="14"/>
  <c r="BD35" i="14"/>
  <c r="BC37" i="14"/>
  <c r="M41" i="14"/>
  <c r="BD32" i="14"/>
  <c r="BD33" i="14"/>
  <c r="BD23" i="14"/>
  <c r="BD25" i="14"/>
  <c r="BD22" i="14"/>
  <c r="BD27" i="14"/>
  <c r="BD26" i="14"/>
  <c r="BD24" i="14"/>
  <c r="BD20" i="14"/>
  <c r="BD19" i="14"/>
  <c r="O18" i="14"/>
  <c r="N28" i="14"/>
  <c r="N29" i="14" s="1"/>
  <c r="N36" i="14" s="1"/>
  <c r="AU14" i="14"/>
  <c r="AU15" i="14" s="1"/>
  <c r="AV13" i="14"/>
  <c r="AV14" i="14" s="1"/>
  <c r="AV15" i="14" s="1"/>
  <c r="AW11" i="14"/>
  <c r="BD37" i="14" l="1"/>
  <c r="AG40" i="14"/>
  <c r="AH39" i="14" s="1"/>
  <c r="N41" i="14"/>
  <c r="O28" i="14"/>
  <c r="O29" i="14" s="1"/>
  <c r="O36" i="14" s="1"/>
  <c r="P18" i="14"/>
  <c r="AW13" i="14"/>
  <c r="AW14" i="14" s="1"/>
  <c r="AW15" i="14" s="1"/>
  <c r="AX11" i="14"/>
  <c r="O41" i="14" l="1"/>
  <c r="P28" i="14"/>
  <c r="P29" i="14" s="1"/>
  <c r="P36" i="14" s="1"/>
  <c r="Q18" i="14"/>
  <c r="AY11" i="14"/>
  <c r="AX13" i="14"/>
  <c r="AX14" i="14" s="1"/>
  <c r="AX15" i="14" s="1"/>
  <c r="AH40" i="14" l="1"/>
  <c r="AI39" i="14" s="1"/>
  <c r="P41" i="14"/>
  <c r="R18" i="14"/>
  <c r="Q28" i="14"/>
  <c r="Q29" i="14" s="1"/>
  <c r="Q36" i="14" s="1"/>
  <c r="AY13" i="14"/>
  <c r="AY14" i="14" s="1"/>
  <c r="AY15" i="14" s="1"/>
  <c r="AZ11" i="14"/>
  <c r="Q41" i="14" l="1"/>
  <c r="S18" i="14"/>
  <c r="R28" i="14"/>
  <c r="R29" i="14" s="1"/>
  <c r="R36" i="14" s="1"/>
  <c r="AZ13" i="14"/>
  <c r="AZ14" i="14" s="1"/>
  <c r="AZ15" i="14" s="1"/>
  <c r="BA11" i="14"/>
  <c r="AI40" i="14" l="1"/>
  <c r="AJ39" i="14" s="1"/>
  <c r="R41" i="14"/>
  <c r="S28" i="14"/>
  <c r="S29" i="14" s="1"/>
  <c r="S36" i="14" s="1"/>
  <c r="T18" i="14"/>
  <c r="BA13" i="14"/>
  <c r="BA14" i="14" s="1"/>
  <c r="BA15" i="14" s="1"/>
  <c r="BB11" i="14"/>
  <c r="S41" i="14" l="1"/>
  <c r="T28" i="14"/>
  <c r="T29" i="14" s="1"/>
  <c r="T36" i="14" s="1"/>
  <c r="U18" i="14"/>
  <c r="BC11" i="14"/>
  <c r="BB13" i="14"/>
  <c r="BB14" i="14" s="1"/>
  <c r="BB15" i="14" s="1"/>
  <c r="AJ40" i="14" l="1"/>
  <c r="AK39" i="14" s="1"/>
  <c r="T41" i="14"/>
  <c r="V18" i="14"/>
  <c r="U28" i="14"/>
  <c r="U29" i="14" s="1"/>
  <c r="U36" i="14" s="1"/>
  <c r="BD11" i="14"/>
  <c r="BC13" i="14"/>
  <c r="BC14" i="14" s="1"/>
  <c r="BC15" i="14" s="1"/>
  <c r="U41" i="14" l="1"/>
  <c r="W18" i="14"/>
  <c r="V28" i="14"/>
  <c r="V29" i="14" s="1"/>
  <c r="V36" i="14" s="1"/>
  <c r="BD13" i="14"/>
  <c r="BD14" i="14" s="1"/>
  <c r="BD15" i="14" s="1"/>
  <c r="AK40" i="14" l="1"/>
  <c r="AL39" i="14" s="1"/>
  <c r="V41" i="14"/>
  <c r="X18" i="14"/>
  <c r="W28" i="14"/>
  <c r="W29" i="14" s="1"/>
  <c r="W36" i="14" s="1"/>
  <c r="W41" i="14" l="1"/>
  <c r="Y18" i="14"/>
  <c r="X28" i="14"/>
  <c r="X29" i="14" s="1"/>
  <c r="X36" i="14" s="1"/>
  <c r="AL40" i="14" l="1"/>
  <c r="X41" i="14"/>
  <c r="Z18" i="14"/>
  <c r="Y28" i="14"/>
  <c r="Y29" i="14" s="1"/>
  <c r="Y36" i="14" s="1"/>
  <c r="AM39" i="14" l="1"/>
  <c r="AM40" i="14" s="1"/>
  <c r="AN39" i="14" s="1"/>
  <c r="Y41" i="14"/>
  <c r="AA18" i="14"/>
  <c r="Z28" i="14"/>
  <c r="Z29" i="14" s="1"/>
  <c r="Z36" i="14" s="1"/>
  <c r="AN40" i="14" l="1"/>
  <c r="AO39" i="14" s="1"/>
  <c r="Z41" i="14"/>
  <c r="AB18" i="14"/>
  <c r="AA28" i="14"/>
  <c r="AA29" i="14" s="1"/>
  <c r="AA36" i="14" s="1"/>
  <c r="AA41" i="14" l="1"/>
  <c r="AC18" i="14"/>
  <c r="AB28" i="14"/>
  <c r="AB29" i="14" s="1"/>
  <c r="AB36" i="14" s="1"/>
  <c r="AO40" i="14" l="1"/>
  <c r="AP39" i="14" s="1"/>
  <c r="AB41" i="14"/>
  <c r="AD18" i="14"/>
  <c r="AC28" i="14"/>
  <c r="AC29" i="14" s="1"/>
  <c r="AC36" i="14" s="1"/>
  <c r="AC41" i="14" l="1"/>
  <c r="AE18" i="14"/>
  <c r="AD28" i="14"/>
  <c r="AD29" i="14" s="1"/>
  <c r="AD36" i="14" s="1"/>
  <c r="AP40" i="14" l="1"/>
  <c r="AQ39" i="14" s="1"/>
  <c r="AD41" i="14"/>
  <c r="AF18" i="14"/>
  <c r="AE28" i="14"/>
  <c r="AE29" i="14" s="1"/>
  <c r="AE36" i="14" s="1"/>
  <c r="AE41" i="14" l="1"/>
  <c r="AF28" i="14"/>
  <c r="AF29" i="14" s="1"/>
  <c r="AF36" i="14" s="1"/>
  <c r="AG18" i="14"/>
  <c r="AQ40" i="14" l="1"/>
  <c r="AR39" i="14" s="1"/>
  <c r="AF41" i="14"/>
  <c r="AH18" i="14"/>
  <c r="AG28" i="14"/>
  <c r="AG29" i="14" s="1"/>
  <c r="AG36" i="14" s="1"/>
  <c r="AG41" i="14" l="1"/>
  <c r="AH28" i="14"/>
  <c r="AH29" i="14" s="1"/>
  <c r="AH36" i="14" s="1"/>
  <c r="AI18" i="14"/>
  <c r="AR40" i="14" l="1"/>
  <c r="AS39" i="14" s="1"/>
  <c r="AH41" i="14"/>
  <c r="AI28" i="14"/>
  <c r="AI29" i="14" s="1"/>
  <c r="AI36" i="14" s="1"/>
  <c r="AJ18" i="14"/>
  <c r="AI41" i="14" l="1"/>
  <c r="AJ28" i="14"/>
  <c r="AJ29" i="14" s="1"/>
  <c r="AJ36" i="14" s="1"/>
  <c r="AK18" i="14"/>
  <c r="AS40" i="14" l="1"/>
  <c r="AT39" i="14" s="1"/>
  <c r="AJ41" i="14"/>
  <c r="AL18" i="14"/>
  <c r="AK28" i="14"/>
  <c r="AK29" i="14" s="1"/>
  <c r="AK36" i="14" s="1"/>
  <c r="AK41" i="14" l="1"/>
  <c r="AM18" i="14"/>
  <c r="AL28" i="14"/>
  <c r="AL29" i="14" s="1"/>
  <c r="AL36" i="14" s="1"/>
  <c r="AT40" i="14" l="1"/>
  <c r="AU39" i="14" s="1"/>
  <c r="AL41" i="14"/>
  <c r="AN18" i="14"/>
  <c r="AM28" i="14"/>
  <c r="AM29" i="14" s="1"/>
  <c r="AM36" i="14" s="1"/>
  <c r="AM41" i="14" l="1"/>
  <c r="AO18" i="14"/>
  <c r="AN28" i="14"/>
  <c r="AN29" i="14" s="1"/>
  <c r="AN36" i="14" s="1"/>
  <c r="AU40" i="14" l="1"/>
  <c r="AV39" i="14" s="1"/>
  <c r="AN41" i="14"/>
  <c r="AP18" i="14"/>
  <c r="AO28" i="14"/>
  <c r="AO29" i="14" s="1"/>
  <c r="AO36" i="14" s="1"/>
  <c r="AV40" i="14" l="1"/>
  <c r="AW39" i="14" s="1"/>
  <c r="AO41" i="14"/>
  <c r="AQ18" i="14"/>
  <c r="AP28" i="14"/>
  <c r="AP29" i="14" s="1"/>
  <c r="AP36" i="14" s="1"/>
  <c r="AP41" i="14" l="1"/>
  <c r="AR18" i="14"/>
  <c r="AQ28" i="14"/>
  <c r="AQ29" i="14" s="1"/>
  <c r="AQ36" i="14" s="1"/>
  <c r="AW40" i="14" l="1"/>
  <c r="AX39" i="14" s="1"/>
  <c r="AQ41" i="14"/>
  <c r="AS18" i="14"/>
  <c r="AR28" i="14"/>
  <c r="AR29" i="14" s="1"/>
  <c r="AR36" i="14" s="1"/>
  <c r="AR41" i="14" l="1"/>
  <c r="AS28" i="14"/>
  <c r="AS29" i="14" s="1"/>
  <c r="AS36" i="14" s="1"/>
  <c r="AT18" i="14"/>
  <c r="AX40" i="14" l="1"/>
  <c r="AY39" i="14" s="1"/>
  <c r="AS41" i="14"/>
  <c r="AU18" i="14"/>
  <c r="AT28" i="14"/>
  <c r="AT29" i="14" s="1"/>
  <c r="AT36" i="14" s="1"/>
  <c r="AT41" i="14" l="1"/>
  <c r="AV18" i="14"/>
  <c r="AU28" i="14"/>
  <c r="AU29" i="14" s="1"/>
  <c r="AU36" i="14" s="1"/>
  <c r="AY40" i="14" l="1"/>
  <c r="AZ39" i="14" s="1"/>
  <c r="AU41" i="14"/>
  <c r="AW18" i="14"/>
  <c r="AV28" i="14"/>
  <c r="AV29" i="14" s="1"/>
  <c r="AV36" i="14" s="1"/>
  <c r="AV41" i="14" l="1"/>
  <c r="AX18" i="14"/>
  <c r="AW28" i="14"/>
  <c r="AW29" i="14" s="1"/>
  <c r="AW36" i="14" s="1"/>
  <c r="AZ40" i="14" l="1"/>
  <c r="BA39" i="14" s="1"/>
  <c r="AW41" i="14"/>
  <c r="AY18" i="14"/>
  <c r="AX28" i="14"/>
  <c r="AX29" i="14" s="1"/>
  <c r="AX36" i="14" s="1"/>
  <c r="AX41" i="14" l="1"/>
  <c r="AY28" i="14"/>
  <c r="AY29" i="14" s="1"/>
  <c r="AY36" i="14" s="1"/>
  <c r="AZ18" i="14"/>
  <c r="BA40" i="14" l="1"/>
  <c r="BB39" i="14" s="1"/>
  <c r="AY41" i="14"/>
  <c r="BA18" i="14"/>
  <c r="AZ28" i="14"/>
  <c r="AZ29" i="14" s="1"/>
  <c r="AZ36" i="14" s="1"/>
  <c r="AZ41" i="14" l="1"/>
  <c r="BB18" i="14"/>
  <c r="BA28" i="14"/>
  <c r="BA29" i="14" s="1"/>
  <c r="BA36" i="14" s="1"/>
  <c r="BB40" i="14" l="1"/>
  <c r="BC39" i="14" s="1"/>
  <c r="BA41" i="14"/>
  <c r="BC18" i="14"/>
  <c r="BB28" i="14"/>
  <c r="BB29" i="14" s="1"/>
  <c r="BB36" i="14" s="1"/>
  <c r="BB41" i="14" l="1"/>
  <c r="BD18" i="14"/>
  <c r="BC28" i="14"/>
  <c r="BC29" i="14" s="1"/>
  <c r="BC36" i="14" s="1"/>
  <c r="BC40" i="14" l="1"/>
  <c r="BD39" i="14" s="1"/>
  <c r="BC41" i="14"/>
  <c r="BD28" i="14"/>
  <c r="BD29" i="14" s="1"/>
  <c r="BD36" i="14" s="1"/>
  <c r="BD41" i="14" l="1"/>
  <c r="BD40" i="14" l="1"/>
  <c r="G101" i="9" l="1"/>
  <c r="H101" i="9"/>
  <c r="E121" i="13"/>
  <c r="I126" i="9"/>
  <c r="J13" i="9" s="1"/>
  <c r="BB121" i="13" l="1"/>
  <c r="E144" i="13"/>
  <c r="E134" i="13" s="1"/>
  <c r="J95" i="9"/>
  <c r="J99" i="9"/>
  <c r="J119" i="9"/>
  <c r="J126" i="9"/>
  <c r="J115" i="9"/>
  <c r="J109" i="9"/>
  <c r="J89" i="9"/>
  <c r="J105" i="9"/>
  <c r="J85" i="9"/>
  <c r="H123" i="9"/>
  <c r="J123" i="9"/>
  <c r="G123" i="9"/>
  <c r="J81" i="9"/>
  <c r="J77" i="9"/>
  <c r="J71" i="9"/>
  <c r="J67" i="9"/>
  <c r="J63" i="9"/>
  <c r="J59" i="9"/>
  <c r="J55" i="9"/>
  <c r="J51" i="9"/>
  <c r="J47" i="9"/>
  <c r="J41" i="9"/>
  <c r="J37" i="9"/>
  <c r="J33" i="9"/>
  <c r="J29" i="9"/>
  <c r="J25" i="9"/>
  <c r="J19" i="9"/>
  <c r="J15" i="9"/>
  <c r="M49" i="6"/>
  <c r="J118" i="9"/>
  <c r="J104" i="9"/>
  <c r="J94" i="9"/>
  <c r="J84" i="9"/>
  <c r="J76" i="9"/>
  <c r="J66" i="9"/>
  <c r="J62" i="9"/>
  <c r="J54" i="9"/>
  <c r="J50" i="9"/>
  <c r="J46" i="9"/>
  <c r="J40" i="9"/>
  <c r="J36" i="9"/>
  <c r="J32" i="9"/>
  <c r="J22" i="9"/>
  <c r="J18" i="9"/>
  <c r="J14" i="9"/>
  <c r="G126" i="9"/>
  <c r="J120" i="9"/>
  <c r="J116" i="9"/>
  <c r="J110" i="9"/>
  <c r="J106" i="9"/>
  <c r="J100" i="9"/>
  <c r="J96" i="9"/>
  <c r="J92" i="9"/>
  <c r="J86" i="9"/>
  <c r="J82" i="9"/>
  <c r="J78" i="9"/>
  <c r="J72" i="9"/>
  <c r="J68" i="9"/>
  <c r="J64" i="9"/>
  <c r="J60" i="9"/>
  <c r="J56" i="9"/>
  <c r="J52" i="9"/>
  <c r="J48" i="9"/>
  <c r="J42" i="9"/>
  <c r="J38" i="9"/>
  <c r="J34" i="9"/>
  <c r="J30" i="9"/>
  <c r="J26" i="9"/>
  <c r="J20" i="9"/>
  <c r="J16" i="9"/>
  <c r="M71" i="6"/>
  <c r="J122" i="9"/>
  <c r="J112" i="9"/>
  <c r="J108" i="9"/>
  <c r="J98" i="9"/>
  <c r="J88" i="9"/>
  <c r="J80" i="9"/>
  <c r="J70" i="9"/>
  <c r="J58" i="9"/>
  <c r="J28" i="9"/>
  <c r="H126" i="9"/>
  <c r="J121" i="9"/>
  <c r="J117" i="9"/>
  <c r="J111" i="9"/>
  <c r="J107" i="9"/>
  <c r="J101" i="9"/>
  <c r="J97" i="9"/>
  <c r="J93" i="9"/>
  <c r="J87" i="9"/>
  <c r="J83" i="9"/>
  <c r="J79" i="9"/>
  <c r="J75" i="9"/>
  <c r="J69" i="9"/>
  <c r="J65" i="9"/>
  <c r="J61" i="9"/>
  <c r="J57" i="9"/>
  <c r="J53" i="9"/>
  <c r="J49" i="9"/>
  <c r="J45" i="9"/>
  <c r="J39" i="9"/>
  <c r="J35" i="9"/>
  <c r="J31" i="9"/>
  <c r="J27" i="9"/>
  <c r="J21" i="9"/>
  <c r="J17" i="9"/>
  <c r="BB134" i="13" l="1"/>
  <c r="BB137" i="13"/>
  <c r="BB136" i="13"/>
  <c r="E123" i="13"/>
  <c r="BB123" i="13" s="1"/>
</calcChain>
</file>

<file path=xl/sharedStrings.xml><?xml version="1.0" encoding="utf-8"?>
<sst xmlns="http://schemas.openxmlformats.org/spreadsheetml/2006/main" count="1859" uniqueCount="1061">
  <si>
    <t>HHFDC Dwelling Unit Revolving Fund Application (For-Rental Projects)</t>
  </si>
  <si>
    <t>Cover Letter</t>
  </si>
  <si>
    <t xml:space="preserve">This is the Hawaii Housing and Finance Development Corporation's (HHFDC) Dwelling Unit Revolving Fund (DURF) financing program application for For-Rental projects. The DURF application is an open application accepted throughout the year. </t>
  </si>
  <si>
    <t>The DURF program is a revolving fund that may be used to provide developers construction financing. In general, DURF funds have been used to provide interim construction loans for development of affordable housing.</t>
  </si>
  <si>
    <t>Please note:</t>
  </si>
  <si>
    <t xml:space="preserve">1. HHFDC's receipt of an application does not constitute acceptance of the application. HHFDC reserves the right to return an application to the applicant at any time without taking further action on the application due to, but not limited to, the following:
</t>
  </si>
  <si>
    <t xml:space="preserve">a. </t>
  </si>
  <si>
    <t>Failure to meet application submittal requirements (e.g., timelines, correct application fees, cashier's check, correct number of copies).</t>
  </si>
  <si>
    <t>b.</t>
  </si>
  <si>
    <t>Failure to disclose in the application any known material defects about the development of the project, any misrepresentation, or fraud.</t>
  </si>
  <si>
    <t>c.</t>
  </si>
  <si>
    <t>Applicant has 10 working days after date of written notification to correct application deficiencies noted by HHFDC. If the deficiencies are not corrected within 10 working days, the application will not be processed.</t>
  </si>
  <si>
    <t>2. Awards are subject to the availability of funds and approval by the Governor of the State of Hawaii.</t>
  </si>
  <si>
    <t>FEES</t>
  </si>
  <si>
    <t>The application fee for DURF is $2,000. The DURF loan financing fee is 1% to 2% of the loan amount. The interest on DURF Interim Loan is 0% to 8.5% compound annually. The interest on DURF Permanent Loan is the applicable federal rate (AFR) as determined by the Internal Revenue Service, plus 3%. The DURF Permanent Loan compliance monitoring fee is $35 per unit per year for all project units excluding the manager's unit. The administrative fee is $0 to $2,500 per unit (one-time).</t>
  </si>
  <si>
    <r>
      <t xml:space="preserve">Payment of application fees shall be in in the form of a cashier's check and must be submitted with the completed application by the deadlines set forth herein in order to be considered for funding. </t>
    </r>
    <r>
      <rPr>
        <b/>
        <u/>
        <sz val="11"/>
        <color theme="1"/>
        <rFont val="Arial"/>
        <family val="2"/>
      </rPr>
      <t>Cashier's checks shall be made payable to the Hawaii Housing Finance and Development Corporation</t>
    </r>
    <r>
      <rPr>
        <sz val="11"/>
        <color theme="1"/>
        <rFont val="Arial"/>
        <family val="2"/>
      </rPr>
      <t>. HHFDC shall not accept any other check form, including but not limited to Official, Certified, Treasurer's, Teller's, business, or personal checks or money orders. No other form of payment will be accepted.</t>
    </r>
  </si>
  <si>
    <t>The DURF program is administered by the Development Branch. Please contact the Development Branch at (808) 587-0529 for more details.</t>
  </si>
  <si>
    <t xml:space="preserve">Thank you for your interest in the DURF program. </t>
  </si>
  <si>
    <t>Instructions</t>
  </si>
  <si>
    <t>If you have any questions, please contact the Development Branch at (808) 587-0529. Staff is available for consultation prior to submitting the application.</t>
  </si>
  <si>
    <t>Application must be complete in order to be accepted. Incomplete application will not be processed by the program staff for review and decision making by the Hawaii Housing Finance and Development Corporation's Board of Directors (Board).</t>
  </si>
  <si>
    <t>The Dwelling Unit Revolving Fund (DURF) Application (For-Rental Projects) may be completed in Excel. Please use, at minimum, an 11 point font.</t>
  </si>
  <si>
    <t xml:space="preserve">Please submit one hardbound hardcopy of the completed application, an electronic Excel copy of the completed application (for the Worksheets only), and an electronic (PDF) copy of the entire completed application. The Excel DURF Application packet is formatted for ease of printing on 8.5X11 sized paper. Please do not reformat. </t>
  </si>
  <si>
    <t>For the electronic copy (PDF), rather than saving the Excel Worksheets as a PDF, make sure to print the Excel Worksheets as a PDF. For the electronic (PDF) copy: print all the worksheets as a single PDF copy and label as "Worksheets"; and print all the Exhibits as another single PDF copy and label as "Exhibits". In addition, in order to have sequential page numbers for the entire Worksheets PDF, make sure to select all the tabs before printing. 
Note: Holding the Shift key, allows you to select multiple adjacent tabs by clicking the first tab and the last one in the tab bar.
For the hardbound hardcopy of the completed application, make sure that the page numbers are sequential for the entire Worksheets. If you print from the electronic copy (PDF) then then page numbers ought to be sequential as you have already went through the exercise of printing the pages sequentially.</t>
  </si>
  <si>
    <t>Throughout the spreadsheet, please input data in the light blue shaded fields. The white cells are automatically created values.</t>
  </si>
  <si>
    <t>Please submit the application in the order listed below. Make sure that each section is properly titled and labeled at the tope of each page.</t>
  </si>
  <si>
    <t>1. Worksheets in the following order:</t>
  </si>
  <si>
    <t>I. Applicant's Request and Information</t>
  </si>
  <si>
    <t>II. Site Information Sheet</t>
  </si>
  <si>
    <t>III. Project Description</t>
  </si>
  <si>
    <t>IV. Target Population</t>
  </si>
  <si>
    <t>V. Sources</t>
  </si>
  <si>
    <t>VI. Project Budget/Uses</t>
  </si>
  <si>
    <t>VII. Project Budget - Rehabilitation</t>
  </si>
  <si>
    <t>VIII. Developer Fee Detail</t>
  </si>
  <si>
    <t>IX. Operating Budget</t>
  </si>
  <si>
    <t>X. Construction Disbursement and Funding (Cash Flow Format)</t>
  </si>
  <si>
    <t>XI. Multi-Year Budget (Operating Proforma)</t>
  </si>
  <si>
    <t>2. Certifications and Assurances</t>
  </si>
  <si>
    <t>3. Credit Authorization</t>
  </si>
  <si>
    <t>4. Reponses to Questions.</t>
  </si>
  <si>
    <t>5. Responses to Environmental Questionnaire</t>
  </si>
  <si>
    <t>6. The following Exhibits (1-34):</t>
  </si>
  <si>
    <t>Exhibit No.</t>
  </si>
  <si>
    <t>Description</t>
  </si>
  <si>
    <t>Exhibit 1</t>
  </si>
  <si>
    <t>Copy of a current IRS Tax Exemption Letter (non profits) and copy of the Articles of Incorporation.</t>
  </si>
  <si>
    <t>Exhibit 2</t>
  </si>
  <si>
    <t>Most recent Treasury Form 990 with all supporting documentation as filed with the IRS.</t>
  </si>
  <si>
    <t>Exhibit 3</t>
  </si>
  <si>
    <t>Certified copies of the organizational documents of the applicant, including its articles of incorporation and bylaws, declaration of trust, partnership or limited partnership agreement, including any amendments thereto. Include a signature resolution if not encompassed within corporation bylaws.</t>
  </si>
  <si>
    <t>Exhibit 4</t>
  </si>
  <si>
    <t>Copy of applicant's past three (3) years of audited financial statements and reports prepared in accordance with generally accepted accounting principles. In the event the applicant is an entity not yet formed, submit federal and state tax returns and financial statements for the previous three years, for the developer and principals of the applicant entity. Please redact all social security numbers prior to submission.</t>
  </si>
  <si>
    <t>Exhibit 5</t>
  </si>
  <si>
    <t>Copy of an organizational chart from the sponsor and the owner of the project. If the ownership structure will be different at anytime during the development process, provide a separate organizational chart representing the ownership structure at such time.</t>
  </si>
  <si>
    <t>Exhibit 6</t>
  </si>
  <si>
    <t>Certificate of Vendor Compliance for the applicant and constituent entities. The Certificate should not be more than 30 days old and the status of all line items shall be reported as compliant or exempt.</t>
  </si>
  <si>
    <t>Exhibit 7</t>
  </si>
  <si>
    <t>Trade and banking references for the applicant.</t>
  </si>
  <si>
    <t>Exhibit 8</t>
  </si>
  <si>
    <t>Housing Development Experience form provided as part of this application, if applicable. Please fill in all information requested on the sheet using the most current information. See sample form titled "Exhibit 8" in the Dwelling Unit Revolving Fund application packet.</t>
  </si>
  <si>
    <t>Exhibit 9</t>
  </si>
  <si>
    <t>Resume for each member of the project team.
Resume for key staff involved in the development ownership of this project from the sponsor and developer.
In addition, please provide a list of construction projects and contracts completed by the Developer, General Contractor, Consultant, Project Sponsor, and Architect for at least the last five years. The list includes at minimum, the name of the project, address of the project, beginning and ending date of the contract or project, the year project was placed in service, name of owner of project, owner contact information and list of any federal, state or local subsidy used in the project and a brief description of the project.
Letter of reference are welcome in addition to the resumes.</t>
  </si>
  <si>
    <t>Exhibit 10</t>
  </si>
  <si>
    <r>
      <t xml:space="preserve">List of affordable housing projects managed by the management agent for the past five years. Include name of property, address of property, number of units, name of state, federal and local subsidy program in which the project is participating in, and the term of involvement and contact information for property owner.  </t>
    </r>
    <r>
      <rPr>
        <b/>
        <u/>
        <sz val="11"/>
        <color theme="1"/>
        <rFont val="Arial"/>
        <family val="2"/>
      </rPr>
      <t>(Only for Rental Project.)</t>
    </r>
  </si>
  <si>
    <t>Exhibit 11</t>
  </si>
  <si>
    <t xml:space="preserve">Location map of the project site. The map should identify the site, parks, schools, public transit routes and stops, shopping and business districts, and competitive developments. </t>
  </si>
  <si>
    <t>Exhibit 12</t>
  </si>
  <si>
    <t>Photographs or rendering of the project and site.</t>
  </si>
  <si>
    <t>Exhibit 13</t>
  </si>
  <si>
    <t>Survey, if available.</t>
  </si>
  <si>
    <t>Exhibit 14</t>
  </si>
  <si>
    <t>Evidence of site control for the project, e.g., deed, lease, agreement of sale, option agreement.</t>
  </si>
  <si>
    <t>Exhibit 15</t>
  </si>
  <si>
    <t>Copy of any existing note, mortgage, or loan agreement encumbering the project site, if available.</t>
  </si>
  <si>
    <t>Exhibit 16</t>
  </si>
  <si>
    <t>Preliminary title report. The preliminary title report should be dated no earlier than six months from the date of the application.</t>
  </si>
  <si>
    <t>Exhibit 17</t>
  </si>
  <si>
    <t>Documentation regarding the applicable Special Site Classification.</t>
  </si>
  <si>
    <t>Exhibit 18</t>
  </si>
  <si>
    <t>Letter from the appropriate County Housing Agency which describes your request for exemption under Chapter 201H, HRS, and the status of your application. If your site is being rezoned, please attach a letter from the appropriate County Planning Office which describes the status of the rezoning process.</t>
  </si>
  <si>
    <t>Exhibit 19</t>
  </si>
  <si>
    <t>Letter of support from the County mayor, City or County council, County Housing office or agency, or Neighborhood Board. Letter must not be older than 6 months from the date of application.</t>
  </si>
  <si>
    <t>Exhibit 20</t>
  </si>
  <si>
    <t>Copy of the most recent Draft Environmental Assessment, Finding of No Significant Impact or Environmental Impact Statement.</t>
  </si>
  <si>
    <t>Exhibit 21</t>
  </si>
  <si>
    <r>
      <t xml:space="preserve">Utilities:
</t>
    </r>
    <r>
      <rPr>
        <u/>
        <sz val="11"/>
        <color theme="1"/>
        <rFont val="Arial"/>
        <family val="2"/>
      </rPr>
      <t>Water:</t>
    </r>
    <r>
      <rPr>
        <sz val="11"/>
        <color theme="1"/>
        <rFont val="Arial"/>
        <family val="2"/>
      </rPr>
      <t xml:space="preserve">  Attach a copy of the Board of Water Supply or Department of Water Supply letter confirming adequacy of existing water system and availability of water.
</t>
    </r>
    <r>
      <rPr>
        <u/>
        <sz val="11"/>
        <color theme="1"/>
        <rFont val="Arial"/>
        <family val="2"/>
      </rPr>
      <t>Sewer:</t>
    </r>
    <r>
      <rPr>
        <sz val="11"/>
        <color theme="1"/>
        <rFont val="Arial"/>
        <family val="2"/>
      </rPr>
      <t xml:space="preserve">  Attach a copy of the sewer application indicating adequacy of existing sewer system capacity.
</t>
    </r>
    <r>
      <rPr>
        <u/>
        <sz val="11"/>
        <color theme="1"/>
        <rFont val="Arial"/>
        <family val="2"/>
      </rPr>
      <t>Electricity:</t>
    </r>
    <r>
      <rPr>
        <sz val="11"/>
        <color theme="1"/>
        <rFont val="Arial"/>
        <family val="2"/>
      </rPr>
      <t xml:space="preserve">  Attach a copy of letter from local electricity provider confirming the availability of electricity to the site.</t>
    </r>
  </si>
  <si>
    <t>Exhibit 22</t>
  </si>
  <si>
    <t>Environmental Questionnaire (Part of this application packet) and copy of Phase 1 Environmental Site Assessment. Copy of Phase 2 Environmental Site Assessment and any mitigation plan, if necessary. The Phase 1 Environmental Site Assessment, Phase 2 Environmental Site Assessment, and mitigation plan should be dated no earlier than 12 months from the date of application.</t>
  </si>
  <si>
    <t>Exhibit 23</t>
  </si>
  <si>
    <t>Proposed construction timetable.</t>
  </si>
  <si>
    <t>Exhibit 24</t>
  </si>
  <si>
    <t>Market analysis prepared by an independent firm, not affiliated with the developer (see below*), as to present and projected demand for the proposed development in the market area. As the market analysis should provide up-to-date demographic information, it should be dated no earlier than six months from the date of the application.
*The firm conducting the study must provide the following documentation:
a) Certificate of Vendor Compliance within 30 days prior to the application date indicating all checks as "compliant" or "exempt",
b) evidence that conducting market studies is one o the primary purposes of   the firm,
c) affidavit certifying that the firm is not affiliated with the developer/applicant   (See sample form titled "Market Analysis Affidavit" in the Dwelling Unit Revolving Fund application packet),
d) an affidavit from the developer/applicant certifying that they are not affiliated  with the market analysis firm must also be submitted  See sample form titled "Owner/Developer Affidavit" in the Dwelling Unit Revolving Fund application packet.
All documentation must be to the satisfaction of the HHFDC.</t>
  </si>
  <si>
    <t>Exhibit 25</t>
  </si>
  <si>
    <t>Current appraisal, if available.
Whenever the HHFDC provides loan financing, an appraisal report conforming to USPAP standards shall be at the expense of the applicant and ordered by the HHFDC. Prior to ordering the appraisal, the HHFDC will require the applicant to deposit with the HHFDC sufficient funds to pay for the entire cost of the appraisal report. Appraisal reports ordered by the applicant may not be acceptable. Appraisal reports ordered and prepared for any federally insured lender or HUD approved lender will be acceptable, but shall be subject to a satisfactory review by HHFDC and an appraiser engaged by HHFDC if deemed necessary by HHFDC, at the applicant/developer's expense.</t>
  </si>
  <si>
    <t>Exhibit 26</t>
  </si>
  <si>
    <t>Terms and conditions of the proposed financing, including commitment letters, from all financing sources and/or tax credit syndicators. Terms and conditions must reconcile with the worksheets submitted with the Dwelling Unit Revolving Fund Application.</t>
  </si>
  <si>
    <t>Exhibit 27</t>
  </si>
  <si>
    <t>Commitment letters or executed contracts for operating subsidy.</t>
  </si>
  <si>
    <t>Exhibit 28</t>
  </si>
  <si>
    <t>One half size set of plans. 
Plans and specifications to include a) site plan at a minimum scale of 1"=40' which delineate the building types, common elements and parking (including handicapped designations). Project Data must be included on the site plan sheet: zoning and building code information, both allowable and proposed, under which the project was designed (e.g., parking, height limits. floor area ratio, lot coverage, setbacks, type of construction, etc.); b) floor plans of each building type at a minimum scale of 1/8"=1'-0". Handicapped clear spaces shall be shown dashed on the plans and reference shall be made to the code from which it was derived (e.g., UBC, FFHAA, UFAS, etc.); c) exterior elevations of each building type at minimum scale of 1/8"=1'-0". Indicate finish materials; and d) unit plans.
Applicant should be aware that a final copy of the plans will need to be approved by the State of Hawaii Disabilities and Communications Access Board prior to funding and start of constructions.</t>
  </si>
  <si>
    <t>Exhibit 29</t>
  </si>
  <si>
    <t>Current income limits and maximum tenant contribution schedules as established by HUD.</t>
  </si>
  <si>
    <t>Exhibit 30</t>
  </si>
  <si>
    <t>Current utility allowance schedules as established by the county office in which the project is located. Reconcile the schedule to the utility allowance used in the worksheets.</t>
  </si>
  <si>
    <t>Exhibit 31</t>
  </si>
  <si>
    <t>Capital Needs Assessment (if applicable). The Capital Needs Assessment should be dated no earlier than six months from the date of the application. A capital needs assessment is a qualified professional’s opinion of a property’s current physical condition. It identifies deferred maintenance, physical needs and deficiencies, and material building code violations that affect the property’s use, structural and mechanical integrity, and future physical and financial needs. The Capital Needs Assessment shall identify any work that must be completed immediately to address health and safety issues, violation of Federal or State law, violation of local code, or any work necessary to ensure that the building can continue to operate as housing.</t>
  </si>
  <si>
    <t>Exhibit 32</t>
  </si>
  <si>
    <t>Comparative analysis of conventional water heating system and solar water heating system (if applicable).</t>
  </si>
  <si>
    <t>Exhibit 33</t>
  </si>
  <si>
    <t>Architect Certification - Energy Efficiency and Green Building standards. Applicants must submit a certification from the Architect confirming that the  Project can meet the required building standards for the category selected.</t>
  </si>
  <si>
    <t>Exhibit 34</t>
  </si>
  <si>
    <t>Special Housing Need documentation and support (if applicable).</t>
  </si>
  <si>
    <t>NOTE:</t>
  </si>
  <si>
    <r>
      <t xml:space="preserve">If certain exhibits are not applicable, then insert a page with the statement </t>
    </r>
    <r>
      <rPr>
        <b/>
        <sz val="11"/>
        <color theme="1"/>
        <rFont val="Arial"/>
        <family val="2"/>
      </rPr>
      <t>"THIS SECTION IS INTENTIONALLY OMITTED"</t>
    </r>
    <r>
      <rPr>
        <sz val="11"/>
        <color theme="1"/>
        <rFont val="Arial"/>
        <family val="2"/>
      </rPr>
      <t xml:space="preserve"> typed on it, along with a brief explanation as to why the exhibit is not applicable.</t>
    </r>
  </si>
  <si>
    <t xml:space="preserve">I.A. Applicant's Request </t>
  </si>
  <si>
    <t>Requested Program</t>
  </si>
  <si>
    <t>Application Fee</t>
  </si>
  <si>
    <t>Request (Yes/No)</t>
  </si>
  <si>
    <t>Required Payment</t>
  </si>
  <si>
    <t>Dwelling Unit Revolving Fund</t>
  </si>
  <si>
    <t>Yes</t>
  </si>
  <si>
    <r>
      <rPr>
        <i/>
        <sz val="11"/>
        <color theme="1"/>
        <rFont val="Arial"/>
        <family val="2"/>
      </rPr>
      <t xml:space="preserve">All application fees shall be in the form of a </t>
    </r>
    <r>
      <rPr>
        <b/>
        <i/>
        <sz val="11"/>
        <color theme="1"/>
        <rFont val="Arial"/>
        <family val="2"/>
      </rPr>
      <t>cashier's check</t>
    </r>
    <r>
      <rPr>
        <i/>
        <sz val="11"/>
        <color theme="1"/>
        <rFont val="Arial"/>
        <family val="2"/>
      </rPr>
      <t xml:space="preserve"> made payable to the "Hawaii Housing Finance and Development Corporation". No personal checks will be accepted.</t>
    </r>
  </si>
  <si>
    <t>I.B. Applicant Information</t>
  </si>
  <si>
    <t>Application Date</t>
  </si>
  <si>
    <t>Project Owner Name (Applicant)</t>
  </si>
  <si>
    <t>The Applicant is the project owner.  Ownership entity must be established and registered with the State of Hawaii.</t>
  </si>
  <si>
    <t>HHFDC does not accept "to be formed" entity names.</t>
  </si>
  <si>
    <t>Applicant Contact Name, Title</t>
  </si>
  <si>
    <t>Applicant Email Address</t>
  </si>
  <si>
    <t>Applicant Phone Number</t>
  </si>
  <si>
    <t>Applicant Address</t>
  </si>
  <si>
    <t xml:space="preserve">Applicant City, State, Zip Code </t>
  </si>
  <si>
    <t>Applicant Federal Tax ID Number (REQUIRED)</t>
  </si>
  <si>
    <t xml:space="preserve">Complete the information below if application was prepared by a person or entity different from the applicant. </t>
  </si>
  <si>
    <t>Application Preparer Name</t>
  </si>
  <si>
    <t>Application Preparer Contact Name, Title</t>
  </si>
  <si>
    <t xml:space="preserve">Application Preparer Phone Number </t>
  </si>
  <si>
    <t>Application Preparer Email Address</t>
  </si>
  <si>
    <t xml:space="preserve">Application Preparer Address </t>
  </si>
  <si>
    <t>Application Preparer City, State, Zip Code</t>
  </si>
  <si>
    <r>
      <t xml:space="preserve">I.C. Applicant Organization/Entity </t>
    </r>
    <r>
      <rPr>
        <sz val="11"/>
        <color theme="1"/>
        <rFont val="Arial"/>
        <family val="2"/>
      </rPr>
      <t>(Check the appropriate box)</t>
    </r>
  </si>
  <si>
    <t xml:space="preserve"> Non-Profit organization (Qualified, existing 201(c)(3) or (4) organization, as determined by the Internal Revenue Service)</t>
  </si>
  <si>
    <t xml:space="preserve"> If the applicant is a Non-Profit organization include Exhibit 1 and 2.</t>
  </si>
  <si>
    <t xml:space="preserve"> Private Developer </t>
  </si>
  <si>
    <t xml:space="preserve"> Limited Partnership </t>
  </si>
  <si>
    <t xml:space="preserve"> Corporation </t>
  </si>
  <si>
    <t xml:space="preserve"> General Partnership </t>
  </si>
  <si>
    <t xml:space="preserve"> Limited Liability Corporation </t>
  </si>
  <si>
    <t xml:space="preserve"> Other:</t>
  </si>
  <si>
    <t xml:space="preserve">Government </t>
  </si>
  <si>
    <t xml:space="preserve">Identify (Level of Government and Department) </t>
  </si>
  <si>
    <t xml:space="preserve"> County Government </t>
  </si>
  <si>
    <t xml:space="preserve"> State Government </t>
  </si>
  <si>
    <t>All applicants must submit Exhibit 3, Exhibit 4, Exhibit 5, Exhibit 6, and Exhibit 7 as applicable.</t>
  </si>
  <si>
    <r>
      <t>I.D. Applicant Experience</t>
    </r>
    <r>
      <rPr>
        <sz val="11"/>
        <color theme="1"/>
        <rFont val="Arial"/>
        <family val="2"/>
      </rPr>
      <t xml:space="preserve"> (Check the appropriate box)</t>
    </r>
  </si>
  <si>
    <t xml:space="preserve"> Applicant has no prior experience in developing or owning affordable rental housing. </t>
  </si>
  <si>
    <t xml:space="preserve"> Applicant has prior experience in developing or owning affordable rental housing. </t>
  </si>
  <si>
    <t xml:space="preserve"> If the Applicant has experience in developing or owning affordable housing, please complete Exhibit 8.</t>
  </si>
  <si>
    <r>
      <t xml:space="preserve">I.E. Project Team Information </t>
    </r>
    <r>
      <rPr>
        <i/>
        <sz val="11"/>
        <color theme="1"/>
        <rFont val="Arial"/>
        <family val="2"/>
      </rPr>
      <t>(Must submit Exhibit 9 for each Project Team Member)</t>
    </r>
  </si>
  <si>
    <t>Developer</t>
  </si>
  <si>
    <t xml:space="preserve">Contact </t>
  </si>
  <si>
    <t>Address</t>
  </si>
  <si>
    <t>City, State, Zip Code</t>
  </si>
  <si>
    <t>Phone</t>
  </si>
  <si>
    <t xml:space="preserve">Email </t>
  </si>
  <si>
    <t xml:space="preserve">Role/Responsibility </t>
  </si>
  <si>
    <t>Check box if this position will not be filled.</t>
  </si>
  <si>
    <t>Complete Exhibit 8</t>
  </si>
  <si>
    <t>Consultant</t>
  </si>
  <si>
    <t>Financial Advisor/Underwriter</t>
  </si>
  <si>
    <t>General Contractor</t>
  </si>
  <si>
    <t>Architect</t>
  </si>
  <si>
    <t>Management Agent</t>
  </si>
  <si>
    <t xml:space="preserve">Submit Exhibit 10.  Applicant is required to identify a management agent.  If there is a change in the management agent, applicant is required to notify HHFDC and submit Exhibit 10 for the new management agent. </t>
  </si>
  <si>
    <t>Legal Counsel</t>
  </si>
  <si>
    <t>Tax Counsel</t>
  </si>
  <si>
    <t>Certified Public Accountant</t>
  </si>
  <si>
    <t>II. Site Information</t>
  </si>
  <si>
    <t>II.A. Location</t>
  </si>
  <si>
    <t>Project Address</t>
  </si>
  <si>
    <t>Project City, State, Zip Code</t>
  </si>
  <si>
    <t>Project County</t>
  </si>
  <si>
    <t>Project Island</t>
  </si>
  <si>
    <t>Project Tax Map Key</t>
  </si>
  <si>
    <t xml:space="preserve">Neighborhood Board (for Oahu) </t>
  </si>
  <si>
    <t>Special Design or Management District</t>
  </si>
  <si>
    <t>Submit Exhibit 11, 12, and 13, 14 and 16.  Submit Exhibit 15, if applicable.</t>
  </si>
  <si>
    <t>II.B. Site Size</t>
  </si>
  <si>
    <t>Site Size</t>
  </si>
  <si>
    <t xml:space="preserve">  Acres</t>
  </si>
  <si>
    <t xml:space="preserve">  Square Feet</t>
  </si>
  <si>
    <t>II.C. Present Legal Owner of the Project Site</t>
  </si>
  <si>
    <t>Name</t>
  </si>
  <si>
    <t>Submit Exhibit 14 and 16.  Submit Exhibit 15, if applicable.</t>
  </si>
  <si>
    <t xml:space="preserve">II.D. Site Control Status </t>
  </si>
  <si>
    <t xml:space="preserve"> Own Site - Fee Simple </t>
  </si>
  <si>
    <t xml:space="preserve">Expires on: </t>
  </si>
  <si>
    <t xml:space="preserve"> Executed Ground Lease </t>
  </si>
  <si>
    <t xml:space="preserve"> Option to Purchase </t>
  </si>
  <si>
    <t xml:space="preserve"> Option to Lease </t>
  </si>
  <si>
    <t xml:space="preserve"> Other</t>
  </si>
  <si>
    <t xml:space="preserve">Describe: </t>
  </si>
  <si>
    <r>
      <t xml:space="preserve">II.E. Acquisition of existing buildings </t>
    </r>
    <r>
      <rPr>
        <sz val="11"/>
        <color theme="1"/>
        <rFont val="Arial"/>
        <family val="2"/>
      </rPr>
      <t xml:space="preserve">(Complete if applicable) </t>
    </r>
  </si>
  <si>
    <t>Building acquired/to be acquired from:</t>
  </si>
  <si>
    <t xml:space="preserve"> Related Party </t>
  </si>
  <si>
    <t xml:space="preserve">Unrelated Party </t>
  </si>
  <si>
    <t>Property is currently owned by</t>
  </si>
  <si>
    <t>If Acquisition from Government Agency, indicate the Name of the Agency</t>
  </si>
  <si>
    <t>Cost of Acquisition</t>
  </si>
  <si>
    <t>Appraised Value</t>
  </si>
  <si>
    <t>Date of Appraisal</t>
  </si>
  <si>
    <t>Appraisal Ordered by</t>
  </si>
  <si>
    <r>
      <t xml:space="preserve">II.F. Rehabilitation of existing buildings </t>
    </r>
    <r>
      <rPr>
        <sz val="11"/>
        <color theme="1"/>
        <rFont val="Arial"/>
        <family val="2"/>
      </rPr>
      <t xml:space="preserve">(Complete if applicable) </t>
    </r>
  </si>
  <si>
    <t>Proposed Rehabilitation Expense (per unit)</t>
  </si>
  <si>
    <t>Date of most recent capital improvements to project costing at least 25% of the adjusted basis of the building(s) over a 24 month period and  depreciated under the Accelerated Cost Recovery System (ACRS)</t>
  </si>
  <si>
    <t>Is the project the subject of a Historic Rehabilitation Tax Credit?</t>
  </si>
  <si>
    <t>No</t>
  </si>
  <si>
    <t>If yes, amount of the Historic Tax Credit:</t>
  </si>
  <si>
    <t xml:space="preserve">  20% Historic Credit </t>
  </si>
  <si>
    <t xml:space="preserve">  10% Historic Credit</t>
  </si>
  <si>
    <t>Is the property listed in the National or State Register of Historic Places?</t>
  </si>
  <si>
    <t xml:space="preserve"> Yes</t>
  </si>
  <si>
    <t xml:space="preserve"> No</t>
  </si>
  <si>
    <t>Please provide the current status of the project as it pertains to the Historic Tax Credits.</t>
  </si>
  <si>
    <t xml:space="preserve">II.G. Special Site Classification </t>
  </si>
  <si>
    <t>The five (5) classifications below are considered for the purposes of this application to be difficult development zones.  In most instances, none of the categories will be applicable.  If that is the case with your project, then type in “NA” next to each category.  However, if one of the categories is applicable, then check the box next to that category and briefly describe what impact being located in that particular zone may have on your project.  For the Flood Zone, please indicate the flood zone designation for the site from FEMA.  (NOTE - applicants may be required to provide a complete description of the problem and what mitigating measures will be taken to reduce the impact on the project).</t>
  </si>
  <si>
    <t>If the site has a site classification that is not one of the listed classifications, please check “Other” and describe the site classification.</t>
  </si>
  <si>
    <t>Identify:</t>
  </si>
  <si>
    <t xml:space="preserve"> Flood Zone </t>
  </si>
  <si>
    <t xml:space="preserve"> Tsunami</t>
  </si>
  <si>
    <t xml:space="preserve"> Special Management Area </t>
  </si>
  <si>
    <t xml:space="preserve"> Special or Historic District </t>
  </si>
  <si>
    <t xml:space="preserve"> Shoreline Protection Area </t>
  </si>
  <si>
    <t xml:space="preserve"> Other (wetlands, volcano, etc.) </t>
  </si>
  <si>
    <t>Submit Exhibit 17, if applicable.</t>
  </si>
  <si>
    <t>II.H. Zoning</t>
  </si>
  <si>
    <t xml:space="preserve">Current Zoning Designation </t>
  </si>
  <si>
    <t xml:space="preserve">State Land Use Classification </t>
  </si>
  <si>
    <t xml:space="preserve">Will your project conform to the existing zoning for the property? </t>
  </si>
  <si>
    <t xml:space="preserve"> No </t>
  </si>
  <si>
    <t>If no, describe you action plan for obtaining the appropriate zoning or zoning exemptions.</t>
  </si>
  <si>
    <t xml:space="preserve">List the variances and/or special use permits required. </t>
  </si>
  <si>
    <t>Submit Exhibit 18 and 19.</t>
  </si>
  <si>
    <r>
      <t>II.</t>
    </r>
    <r>
      <rPr>
        <b/>
        <sz val="11"/>
        <color theme="1"/>
        <rFont val="Calisto MT"/>
        <family val="1"/>
      </rPr>
      <t>I</t>
    </r>
    <r>
      <rPr>
        <b/>
        <sz val="11"/>
        <color theme="1"/>
        <rFont val="Arial"/>
        <family val="2"/>
      </rPr>
      <t>. Relocation of Tenants or Existing Homeowners</t>
    </r>
  </si>
  <si>
    <t xml:space="preserve">Does this project involve any relocation of tenants or existing homeowners? </t>
  </si>
  <si>
    <t xml:space="preserve">If yes, please describe any proposed relocation assistance. </t>
  </si>
  <si>
    <t xml:space="preserve">II.J. Environmental Assessment </t>
  </si>
  <si>
    <t>State statutes mandate compliance with Chapter 343, Hawaii Revised Statutes, for all projects receiving state funds.  Although you may submit an application without having completed the Environmental Assessment (EA) process, the Board will only award funding subject to the completion of the EA process.</t>
  </si>
  <si>
    <t>To receive funding, projects must have obtained an exemption, completed and filed the Finding of No Significant Impact (FONSI) or completed and filed the Environmental Impact Statement (EIS) with the State’s Office of Environmental Quality Control.</t>
  </si>
  <si>
    <t>Please check the box that most appropriately describes the status of your project.</t>
  </si>
  <si>
    <t>If an EA, EIS, FONSI is required, please provide the estimated completion date and identify the accepting agency for the EA.</t>
  </si>
  <si>
    <t>Accepting Agency:</t>
  </si>
  <si>
    <t>Check if applicable</t>
  </si>
  <si>
    <t>Date of publication in the Office of Environmental Quality Control (OEQC) Bulletin or estimated completion date.</t>
  </si>
  <si>
    <t xml:space="preserve"> No EA or EIS is required (exempt action)</t>
  </si>
  <si>
    <t xml:space="preserve"> EA in Progress</t>
  </si>
  <si>
    <t xml:space="preserve"> EA Published </t>
  </si>
  <si>
    <t xml:space="preserve"> FONSI Published </t>
  </si>
  <si>
    <t xml:space="preserve"> EIS in Progress</t>
  </si>
  <si>
    <t xml:space="preserve"> EIS Published </t>
  </si>
  <si>
    <t xml:space="preserve"> Federal EA or EIS Required </t>
  </si>
  <si>
    <t>Submit Exhibit 20.</t>
  </si>
  <si>
    <t>II.K. Availability of Utilities</t>
  </si>
  <si>
    <t>Will the project utilize gas for cooking or water heating?</t>
  </si>
  <si>
    <t>If yes, is gas service currently available to the site?</t>
  </si>
  <si>
    <t>Is electricity service currently available to the site?</t>
  </si>
  <si>
    <t>Sewer/Septic service is currently available to the site for the number and type of units proposed.</t>
  </si>
  <si>
    <t>Water is currently available for the proposed number of units and type of units for this project.</t>
  </si>
  <si>
    <t>Does the site have a hook-up to telephone service?</t>
  </si>
  <si>
    <t>Does the site have a hook-up to cable or internet service?</t>
  </si>
  <si>
    <t xml:space="preserve">II.L. Off-Site Improvements </t>
  </si>
  <si>
    <t>Please provide information on the availability of utilities and site access for the proposed project.  Please include information on existing infrastructure capabilities and any planned or potential expansion of infrastructure needed to develop this project.</t>
  </si>
  <si>
    <t>Water</t>
  </si>
  <si>
    <t>Existing:</t>
  </si>
  <si>
    <t xml:space="preserve">Planned: </t>
  </si>
  <si>
    <t>Sewer</t>
  </si>
  <si>
    <t>Planned:</t>
  </si>
  <si>
    <t>Drainage</t>
  </si>
  <si>
    <t xml:space="preserve">Roads </t>
  </si>
  <si>
    <t>Electric</t>
  </si>
  <si>
    <t>Gas</t>
  </si>
  <si>
    <t>Telephone, Television, and Data</t>
  </si>
  <si>
    <t>Submit Exhibit 21.</t>
  </si>
  <si>
    <t>II.M. On-Site Improvements</t>
  </si>
  <si>
    <t>Identify the benefits in use or disclose any potential problems associated with your proposed site.</t>
  </si>
  <si>
    <t>FAILURE TO DISCLOSE ANY KNOWN MATERIAL DEFECTS MAY RESULT IN AN IMMEDIATE DISQUALIFICATION FROM FURTHER CONSIDERATION.  PLEASE COMPLETE THE ENVIRONMENTAL QUESTIONNAIRE.  Please attach additional pages if needed.</t>
  </si>
  <si>
    <t>Access to Site</t>
  </si>
  <si>
    <t>List major access points.  Is the access convenient or are there any hazardous conditions limiting access to the site?  Are any easements necessary for access?</t>
  </si>
  <si>
    <t>Availability of Utilities</t>
  </si>
  <si>
    <t>Does the project have sewer, water, and electricity immediately available for hook-up?  Will the project trigger upgrades to the existing utility infrastructure?</t>
  </si>
  <si>
    <t>Site Improvements</t>
  </si>
  <si>
    <t>What is currently on the site?  List the existing structures, if applicable.  If there are any existing structures, will there be any displacement of tenants?  How will this displacement be handled?  Will existing structures be renovated or demolished?</t>
  </si>
  <si>
    <t>Topography and soils</t>
  </si>
  <si>
    <t>Is the site developable?  Is there a soils engineering study available for review?  Is there a topographic survey of the site?  Will the site require any grading due to the slope?</t>
  </si>
  <si>
    <t>Environmental Issues</t>
  </si>
  <si>
    <t>What existing environmental conditions exist at the site?   What environmental conditions may affect the development of the site?  The HHFDC requires a Phase I Environmental Site Assessment.</t>
  </si>
  <si>
    <t>Submit Exhibit 22.</t>
  </si>
  <si>
    <t>III.A. General Information</t>
  </si>
  <si>
    <t>Project Name</t>
  </si>
  <si>
    <t>Proposed Project Type (Housing, Infrastructure Improvement, etc.…)</t>
  </si>
  <si>
    <t>Length of Affordability Commitment (Years)</t>
  </si>
  <si>
    <t>Does this development contribute to a concerted community revitalization plan, such as the Weed and Seed program, Empowerment Zone and Enterprise Community Initiative?</t>
  </si>
  <si>
    <t>Program:</t>
  </si>
  <si>
    <t>If yes, please describe specific measures on how this will be achieved.</t>
  </si>
  <si>
    <t>III.B. Project Classification</t>
  </si>
  <si>
    <t>What type of project are you planning?  (Check all that apply)</t>
  </si>
  <si>
    <t xml:space="preserve">Apartment Building </t>
  </si>
  <si>
    <t>Garden Style</t>
  </si>
  <si>
    <t>Mid-Rise</t>
  </si>
  <si>
    <t>High-rise</t>
  </si>
  <si>
    <t>Cluster</t>
  </si>
  <si>
    <t xml:space="preserve">Single-Family Dwelling Units </t>
  </si>
  <si>
    <t>Townhouse</t>
  </si>
  <si>
    <t>Duplex, Triplex, Fourplex</t>
  </si>
  <si>
    <t xml:space="preserve">New Construction </t>
  </si>
  <si>
    <t xml:space="preserve">Rehabilitation </t>
  </si>
  <si>
    <t xml:space="preserve">Acquisition </t>
  </si>
  <si>
    <t xml:space="preserve">Type of Construction? Description of Buildings. (i.e. # of floors, # of units per building, # of elevators, concrete) </t>
  </si>
  <si>
    <t>Number of Residential Buildings</t>
  </si>
  <si>
    <t>Number of Other Buildings</t>
  </si>
  <si>
    <t xml:space="preserve">Answer the following questions for developments with more than one building: </t>
  </si>
  <si>
    <t xml:space="preserve">1. Are or will the buildings be located on the same tract of land? </t>
  </si>
  <si>
    <t>2. Are or will the buildings be owned by the same person for federal income tax purposes?</t>
  </si>
  <si>
    <t xml:space="preserve">3. Are or will the buildings be financed pursuant to a common plan of financing? </t>
  </si>
  <si>
    <t>III.C. Project Unit Count and Average Median Gross Income Restrictions</t>
  </si>
  <si>
    <t>Fill in the appropriate number in the table below.</t>
  </si>
  <si>
    <t>Restriction</t>
  </si>
  <si>
    <t>Unit</t>
  </si>
  <si>
    <t xml:space="preserve">Percentage of </t>
  </si>
  <si>
    <t>(AMGI=Average Median Gross Income)</t>
  </si>
  <si>
    <t>Count</t>
  </si>
  <si>
    <t>Total Units</t>
  </si>
  <si>
    <t>30% AMGI</t>
  </si>
  <si>
    <t>40% AMGI</t>
  </si>
  <si>
    <t>50% AMGI</t>
  </si>
  <si>
    <t>60% AMGI</t>
  </si>
  <si>
    <t>70% AMGI</t>
  </si>
  <si>
    <t>80% AMGI</t>
  </si>
  <si>
    <t>90% AMGI</t>
  </si>
  <si>
    <t>100% AMGI</t>
  </si>
  <si>
    <t>120% AMGI</t>
  </si>
  <si>
    <t>140% AMGI</t>
  </si>
  <si>
    <t>Subtotal of Affordable Units (1)</t>
  </si>
  <si>
    <t>Market Units</t>
  </si>
  <si>
    <t>Manager Unit(s)</t>
  </si>
  <si>
    <t>Subtotal of Market &amp; Manager Units (1)</t>
  </si>
  <si>
    <t>Total Number of Units (1)</t>
  </si>
  <si>
    <t>(1) Unit subtotals and total shall return "ERROR" or "#VALUE!" until unit totals of Project Unit Count and Project Unit 
      Mix Summary Tables reconcile.</t>
  </si>
  <si>
    <t>Submit Exhibit 29.</t>
  </si>
  <si>
    <t>III.D. Project Unit Mix Summary</t>
  </si>
  <si>
    <t>Affordable Units:</t>
  </si>
  <si>
    <t>Unit Type (1)</t>
  </si>
  <si>
    <t>Area/Unit</t>
  </si>
  <si>
    <t>Affordability</t>
  </si>
  <si>
    <t>Total of Unit</t>
  </si>
  <si>
    <t>(SF)(2)</t>
  </si>
  <si>
    <t>(AMGI)</t>
  </si>
  <si>
    <t>Area (SF)(2)</t>
  </si>
  <si>
    <t>Subtotal of Affordable Units (3)</t>
  </si>
  <si>
    <t>N/A</t>
  </si>
  <si>
    <t>Market and Manager Units (Other Unit Types):</t>
  </si>
  <si>
    <t>-</t>
  </si>
  <si>
    <t>Subtotal of Other Unit Types (3)</t>
  </si>
  <si>
    <t>Summary for Entire Project (3):</t>
  </si>
  <si>
    <t>Total (3)</t>
  </si>
  <si>
    <t>Total Unit</t>
  </si>
  <si>
    <t>(SF)</t>
  </si>
  <si>
    <t>Area (SF)</t>
  </si>
  <si>
    <t>(1) Unit Type refers to the number of bedrooms. Use Zero to designate studio units. Also include the number of 
      bathrooms (i.e. 1BR/1BA).</t>
  </si>
  <si>
    <t>(2) Area refers to gross floor area.</t>
  </si>
  <si>
    <t>(3) Unit subtotals and totals shall return "ERROR" or "#VALUE!" until unit totals of Project Unit Count and Project Unit 
      Mix Summary Tables reconcile.</t>
  </si>
  <si>
    <t>III.E. Project Parking Summary</t>
  </si>
  <si>
    <t>How many parking spaces will be provided at the project site?  Please complete the table below.</t>
  </si>
  <si>
    <t>Number of Spaces</t>
  </si>
  <si>
    <t>Ratio of Spaces/Unit</t>
  </si>
  <si>
    <t>Tenant - Not Handicap Accessible</t>
  </si>
  <si>
    <t>Tenant - Handicap Accessible</t>
  </si>
  <si>
    <t>Guest - Not Handicap Accessible</t>
  </si>
  <si>
    <t>Guest - Handicap Accessible</t>
  </si>
  <si>
    <t>Commercial</t>
  </si>
  <si>
    <t>Loading</t>
  </si>
  <si>
    <t>Total</t>
  </si>
  <si>
    <t>Will a fee be charged to tenants for parking in addition to rent?</t>
  </si>
  <si>
    <t>Note (If any)</t>
  </si>
  <si>
    <t>III.F. Project Floor Area Summary</t>
  </si>
  <si>
    <t>Area (SF)(1)</t>
  </si>
  <si>
    <t>Residential (Units only)</t>
  </si>
  <si>
    <t>Common Area/Circulation Area</t>
  </si>
  <si>
    <t xml:space="preserve">Community Service Facility Area </t>
  </si>
  <si>
    <t xml:space="preserve">Commercial Area </t>
  </si>
  <si>
    <t>Other (If any)</t>
  </si>
  <si>
    <t>Describe</t>
  </si>
  <si>
    <t>Total Area</t>
  </si>
  <si>
    <t>Parking Area (Structure)</t>
  </si>
  <si>
    <t>Total Project Area</t>
  </si>
  <si>
    <t>(1) Area refers to gross floor area.</t>
  </si>
  <si>
    <t>III.G. Unit Amenities</t>
  </si>
  <si>
    <t>Each unit will include the following amenities (changes not permitted without HHFDC consent):</t>
  </si>
  <si>
    <t xml:space="preserve">Refrigerator </t>
  </si>
  <si>
    <t xml:space="preserve">Range </t>
  </si>
  <si>
    <t xml:space="preserve">Dishwasher </t>
  </si>
  <si>
    <t>Washer</t>
  </si>
  <si>
    <t>High Speed Internet Access</t>
  </si>
  <si>
    <t>Dryer</t>
  </si>
  <si>
    <t>Air Conditioning</t>
  </si>
  <si>
    <t xml:space="preserve">Disposal </t>
  </si>
  <si>
    <t>Window Coverings</t>
  </si>
  <si>
    <t xml:space="preserve">Heating </t>
  </si>
  <si>
    <t xml:space="preserve">Furniture </t>
  </si>
  <si>
    <t>Carpet</t>
  </si>
  <si>
    <t>Cable TV</t>
  </si>
  <si>
    <t>Other</t>
  </si>
  <si>
    <t xml:space="preserve">III.H. Project Amenities </t>
  </si>
  <si>
    <t>The Project will include the following amenities (changes not permitted without HHFDC consent):</t>
  </si>
  <si>
    <t xml:space="preserve">Playground/Tot Lot </t>
  </si>
  <si>
    <t>Picnic Area</t>
  </si>
  <si>
    <t xml:space="preserve">Community Meeting Room </t>
  </si>
  <si>
    <t xml:space="preserve">Elevator </t>
  </si>
  <si>
    <t xml:space="preserve">Swimming Pool </t>
  </si>
  <si>
    <t xml:space="preserve">Laundry Room </t>
  </si>
  <si>
    <t xml:space="preserve">Transportation </t>
  </si>
  <si>
    <t>Computer with high-speed internet access</t>
  </si>
  <si>
    <r>
      <t>III.</t>
    </r>
    <r>
      <rPr>
        <b/>
        <sz val="11"/>
        <color theme="1"/>
        <rFont val="Calisto MT"/>
        <family val="1"/>
      </rPr>
      <t>I</t>
    </r>
    <r>
      <rPr>
        <b/>
        <sz val="11"/>
        <color theme="1"/>
        <rFont val="Arial"/>
        <family val="2"/>
      </rPr>
      <t>. Proximity to Services, Schools, Shopping and Recreational Opportunities</t>
    </r>
  </si>
  <si>
    <t>Please identify schools, recreational facilities, and shopping facilities that are located in the immediate vicinity of the project site (i.e., within walking distance for occupants or accessible by mass transit).</t>
  </si>
  <si>
    <t>Identify</t>
  </si>
  <si>
    <t>Distance</t>
  </si>
  <si>
    <t>Super Market/Grocery Store:</t>
  </si>
  <si>
    <t xml:space="preserve">Schools (Family Project): </t>
  </si>
  <si>
    <t xml:space="preserve">  Elementary </t>
  </si>
  <si>
    <t xml:space="preserve">  Middle </t>
  </si>
  <si>
    <t xml:space="preserve">  High </t>
  </si>
  <si>
    <t xml:space="preserve">Child Care (Family Project): </t>
  </si>
  <si>
    <t xml:space="preserve">Public Library: </t>
  </si>
  <si>
    <t xml:space="preserve">Healthcare: </t>
  </si>
  <si>
    <t xml:space="preserve">Community Center/Activities: </t>
  </si>
  <si>
    <t xml:space="preserve">Park/Playground: </t>
  </si>
  <si>
    <t xml:space="preserve">Bank/Financial Services: </t>
  </si>
  <si>
    <t>Public Transportation:</t>
  </si>
  <si>
    <t xml:space="preserve">Employment: </t>
  </si>
  <si>
    <t>Submit Exhibit 11.</t>
  </si>
  <si>
    <t xml:space="preserve">III.J. Project Schedule </t>
  </si>
  <si>
    <t>Indicate the approximate dates for the following:</t>
  </si>
  <si>
    <t>Milestones</t>
  </si>
  <si>
    <t>Date</t>
  </si>
  <si>
    <t>Approval of 201(H) Variances:</t>
  </si>
  <si>
    <t xml:space="preserve">Projected Building Permit Date: </t>
  </si>
  <si>
    <t xml:space="preserve">Closing of Construction Financing: </t>
  </si>
  <si>
    <t xml:space="preserve">Construction Start Date: </t>
  </si>
  <si>
    <t xml:space="preserve">Projected Occupancy Permit Date: </t>
  </si>
  <si>
    <r>
      <t>Placed in Service Date</t>
    </r>
    <r>
      <rPr>
        <vertAlign val="superscript"/>
        <sz val="11"/>
        <color theme="1"/>
        <rFont val="Arial"/>
        <family val="2"/>
      </rPr>
      <t>1</t>
    </r>
    <r>
      <rPr>
        <sz val="11"/>
        <color theme="1"/>
        <rFont val="Arial"/>
        <family val="2"/>
      </rPr>
      <t xml:space="preserve">: </t>
    </r>
  </si>
  <si>
    <t>First Building</t>
  </si>
  <si>
    <t xml:space="preserve">Last Building </t>
  </si>
  <si>
    <r>
      <t>Achievement of Occupancy for 100% of the Units</t>
    </r>
    <r>
      <rPr>
        <vertAlign val="superscript"/>
        <sz val="11"/>
        <color theme="1"/>
        <rFont val="Arial"/>
        <family val="2"/>
      </rPr>
      <t>2</t>
    </r>
    <r>
      <rPr>
        <sz val="11"/>
        <color theme="1"/>
        <rFont val="Arial"/>
        <family val="2"/>
      </rPr>
      <t xml:space="preserve">: </t>
    </r>
  </si>
  <si>
    <r>
      <t>Achievement of 95% Stabilized Occupancy</t>
    </r>
    <r>
      <rPr>
        <vertAlign val="superscript"/>
        <sz val="11"/>
        <color theme="1"/>
        <rFont val="Arial"/>
        <family val="2"/>
      </rPr>
      <t>3</t>
    </r>
    <r>
      <rPr>
        <sz val="11"/>
        <color theme="1"/>
        <rFont val="Arial"/>
        <family val="2"/>
      </rPr>
      <t>:</t>
    </r>
  </si>
  <si>
    <r>
      <rPr>
        <i/>
        <vertAlign val="superscript"/>
        <sz val="11"/>
        <color theme="1"/>
        <rFont val="Arial"/>
        <family val="2"/>
      </rPr>
      <t>1</t>
    </r>
    <r>
      <rPr>
        <i/>
        <sz val="11"/>
        <color theme="1"/>
        <rFont val="Arial"/>
        <family val="2"/>
      </rPr>
      <t xml:space="preserve">If project consists of multiple buildings or phases, please list the projected date of the first building to be placed in service and the last building to be 
  placed in service. </t>
    </r>
  </si>
  <si>
    <r>
      <rPr>
        <i/>
        <vertAlign val="superscript"/>
        <sz val="11"/>
        <color theme="1"/>
        <rFont val="Arial"/>
        <family val="2"/>
      </rPr>
      <t>2</t>
    </r>
    <r>
      <rPr>
        <i/>
        <sz val="11"/>
        <color theme="1"/>
        <rFont val="Arial"/>
        <family val="2"/>
      </rPr>
      <t>Date at which the project shall have leased 100% of the units in the project at least once.</t>
    </r>
  </si>
  <si>
    <r>
      <rPr>
        <i/>
        <vertAlign val="superscript"/>
        <sz val="11"/>
        <color theme="1"/>
        <rFont val="Arial"/>
        <family val="2"/>
      </rPr>
      <t>3</t>
    </r>
    <r>
      <rPr>
        <i/>
        <sz val="11"/>
        <color theme="1"/>
        <rFont val="Arial"/>
        <family val="2"/>
      </rPr>
      <t>Date at which the project shall have 95% of the project occupied for 90 consecutive days.</t>
    </r>
  </si>
  <si>
    <t>Submit Exhibit 23.</t>
  </si>
  <si>
    <t>III.K. Energy Efficiency and Green Building Practices</t>
  </si>
  <si>
    <t xml:space="preserve">Project will utilize a solar water heating system. </t>
  </si>
  <si>
    <t xml:space="preserve"> (If this item is not checked, please submit Exhibit 33.)</t>
  </si>
  <si>
    <t>Project will be Energy Star Certified.</t>
  </si>
  <si>
    <t>Project will be Enterprise Green Communities Certified.</t>
  </si>
  <si>
    <t>Project will be LEED Certified.</t>
  </si>
  <si>
    <t>Certified</t>
  </si>
  <si>
    <t>Silver</t>
  </si>
  <si>
    <t xml:space="preserve">Gold </t>
  </si>
  <si>
    <t xml:space="preserve">Platinum </t>
  </si>
  <si>
    <t xml:space="preserve">Project will be National Green Building Standard Certified. </t>
  </si>
  <si>
    <t>Bronze</t>
  </si>
  <si>
    <t>Submit Exhibit 33 – Certification from the Architect confirming that the Project can meet the required building standards for the category selected above.  Upon Project completion the project owner is required to submit the certification it elected from the corresponding entity governing the certification.  Alternatively, if the Project has followed through with green building design and construction, but has not been certified or commissioned by a third party, submit certification from the Project architect confirming that the Project has met the standard selected.  Failure to provide the certification may result in forfeiture of the good faith deposit.</t>
  </si>
  <si>
    <t>List other green building practices implemented in the proposed project:</t>
  </si>
  <si>
    <t>IV.A. Occupancy Type</t>
  </si>
  <si>
    <t>Unit Types</t>
  </si>
  <si>
    <t>Number of Units</t>
  </si>
  <si>
    <t xml:space="preserve">Family </t>
  </si>
  <si>
    <t>Elderly or Elderly Families (2)</t>
  </si>
  <si>
    <t>Homeless</t>
  </si>
  <si>
    <t>Special Housing Needs</t>
  </si>
  <si>
    <t>Total Unit Count (1)</t>
  </si>
  <si>
    <t>(1) Unit subtotals and totals shall return "Error" or "#VALUE!" until unit totals of Project Unit Count (III. Prj. Description Sheet) and Occupancy Type Tables reconcile.</t>
  </si>
  <si>
    <t xml:space="preserve">(2) Please refer to the definition of Elder or Elderly Households as defined in Chapter 201H-1, HRS. </t>
  </si>
  <si>
    <t xml:space="preserve">(2) Elderly Housing in and of itself, does not constitute Special Housing Needs. </t>
  </si>
  <si>
    <t>In the space provided below, please describe the special housing need served by this project.  Attach Exhibit 35 – supporting documentation.  Note:  The special housing unit reservation is exclusive to that particular need group.  The market study is required to specifically address the market demand of the identified special needs group and the project’s ability to meet that demand.</t>
  </si>
  <si>
    <t>IV.B. Accessible Units</t>
  </si>
  <si>
    <t xml:space="preserve">Number of Accessible Units </t>
  </si>
  <si>
    <t xml:space="preserve">Number of Adaptable Units </t>
  </si>
  <si>
    <t>IV.C. Availability</t>
  </si>
  <si>
    <t xml:space="preserve">Will all of the residential units be available to the general public? </t>
  </si>
  <si>
    <t>If you answered no, please qualify which populations the units will be made available to:</t>
  </si>
  <si>
    <t>IV.D. Tenant's Option to Purchase Units</t>
  </si>
  <si>
    <t>Will all tenants have the right of first refusal to acquire their unit in accordance with IRC Section 42(i)(7)?</t>
  </si>
  <si>
    <t>V.A. DURF Detail</t>
  </si>
  <si>
    <t>Interim</t>
  </si>
  <si>
    <t>Permanent</t>
  </si>
  <si>
    <t>DURF Loan Amount Request</t>
  </si>
  <si>
    <t>Requested Interest Rate</t>
  </si>
  <si>
    <t>Requested Loan Term/Maturity (in Years)</t>
  </si>
  <si>
    <t>Requested Amortization Rate (As Applicable, in Years)</t>
  </si>
  <si>
    <t>Requested Repayment Terms</t>
  </si>
  <si>
    <t>Proposed Collateral/Security</t>
  </si>
  <si>
    <t>V.B. Sponsor Equity Detail</t>
  </si>
  <si>
    <t>Cash Contribution</t>
  </si>
  <si>
    <t>Real Estate</t>
  </si>
  <si>
    <t>Other:</t>
  </si>
  <si>
    <t>Indicate the TOTAL DOLLAR AMOUNT in the form of cash (or equivalents) and/or real estate contributions that your organization will directly contribute to the project. Only list items that shall remain in the project as a permanent source.  Do not include Deferred Developer Fees or other deferred costs.  Sponsor equity should be “first in” and not decrease from interim to permanent financing.</t>
  </si>
  <si>
    <t>If real estate is part of your equity contribution, provide a copy of an appraisal report and an independent CPA opinion letter on the equity valuation of the contribution.  Please note that whenever the HHFDC is providing loan financing, an appraisal report conforming to USPAP standards shall be at the expense of the applicant and ordered by the HHFDC.  Prior to ordering the appraisal, the HHFDC will require the applicant to deposit with the HHFDC sufficient funds to pay for the entire cost of the appraisal report.  Appraisal reports ordered by the applicant may not be acceptable.  Appraisal reports ordered and prepared for any federally insured lender or HUD approved lender will be acceptable, but shall be subject to a satisfactory review by HHFDC and an appraiser engaged by the HHFDC if deemed necessary by HHFDC, at the applicant/developer’s expense.</t>
  </si>
  <si>
    <t>V.C. Interim Sources</t>
  </si>
  <si>
    <t>Sources</t>
  </si>
  <si>
    <t>Type</t>
  </si>
  <si>
    <t>Interest</t>
  </si>
  <si>
    <t>Term</t>
  </si>
  <si>
    <t>Amortization</t>
  </si>
  <si>
    <t>Annual</t>
  </si>
  <si>
    <t>Amount</t>
  </si>
  <si>
    <t>Only</t>
  </si>
  <si>
    <t>Rate</t>
  </si>
  <si>
    <t>(in Years)</t>
  </si>
  <si>
    <t>Debt Service</t>
  </si>
  <si>
    <t>Sponsor Equity</t>
  </si>
  <si>
    <t>Equity</t>
  </si>
  <si>
    <t xml:space="preserve">-    </t>
  </si>
  <si>
    <t>Grant - Negative Basis Adjustment</t>
  </si>
  <si>
    <t>Source:</t>
  </si>
  <si>
    <t>Historic Equity - Negative Basis Adj.</t>
  </si>
  <si>
    <t>Senior Debt - Financial Institution</t>
  </si>
  <si>
    <t>Debt</t>
  </si>
  <si>
    <t>DURF Loan</t>
  </si>
  <si>
    <t>DURF Loan Amount Repaid From Development Budget</t>
  </si>
  <si>
    <t>Subordinate Debt</t>
  </si>
  <si>
    <t>Other Government Financing</t>
  </si>
  <si>
    <t>Non-qualified Non-recourse Funds</t>
  </si>
  <si>
    <t>Deferred Developer - Fee (1)</t>
  </si>
  <si>
    <t>Deferred Developer - Overhead/Other (1)</t>
  </si>
  <si>
    <t>Other Deferred Costs:</t>
  </si>
  <si>
    <t>Total (2)</t>
  </si>
  <si>
    <t>(1) Deferred: Developer Fee, Overhead, and Other cannot exceed Developer Fee, Overhead, and Other disclosed in VIII - Developer Fee Sheet.</t>
  </si>
  <si>
    <t>(2) Total shall return an "ERROR" message until Interim/Construction Sources; Permanent Sources; and VI - Project Budget/Uses Sheet reconcile.</t>
  </si>
  <si>
    <t>V.D. Permanent Sources</t>
  </si>
  <si>
    <t>VI.A. Project Budget/Uses</t>
  </si>
  <si>
    <t>Total Sq. Ft.</t>
  </si>
  <si>
    <t>Cost Per</t>
  </si>
  <si>
    <t>% of Total</t>
  </si>
  <si>
    <t>Cost Per Unit</t>
  </si>
  <si>
    <t>Square Foot</t>
  </si>
  <si>
    <t>Cost</t>
  </si>
  <si>
    <t>Acquisition:</t>
  </si>
  <si>
    <t>Land</t>
  </si>
  <si>
    <t>Building/Improvements</t>
  </si>
  <si>
    <t>Acquisition of Existing Building</t>
  </si>
  <si>
    <t>Demolition</t>
  </si>
  <si>
    <t xml:space="preserve">Subtotal: Acquisition </t>
  </si>
  <si>
    <t>Construction/Rehabilitation Work:</t>
  </si>
  <si>
    <t>Site Work - Off Site</t>
  </si>
  <si>
    <t>Site Work - On Site</t>
  </si>
  <si>
    <t>Landscape</t>
  </si>
  <si>
    <t>Rehabilitation (From VI. Project Budget - Rehabilitation Sheet)</t>
  </si>
  <si>
    <t>New Construction - Residential</t>
  </si>
  <si>
    <t>New Construction - Commercial</t>
  </si>
  <si>
    <t>New Construction - Community Svc Facility</t>
  </si>
  <si>
    <t>Parking</t>
  </si>
  <si>
    <t>Contractor Profit</t>
  </si>
  <si>
    <t>Contractor Overhead</t>
  </si>
  <si>
    <t>Contractor General Requirements</t>
  </si>
  <si>
    <t>Insurance</t>
  </si>
  <si>
    <t>Subtotal: Construction/Rehabilitation</t>
  </si>
  <si>
    <t>Interim and Soft Costs:</t>
  </si>
  <si>
    <t>Accounting/Cost Certification</t>
  </si>
  <si>
    <t>Advertising/Marketing</t>
  </si>
  <si>
    <t>Appraisal</t>
  </si>
  <si>
    <t>Survey and CPR</t>
  </si>
  <si>
    <t>Architect Fee - Design</t>
  </si>
  <si>
    <t>Architect Fee - Supervision</t>
  </si>
  <si>
    <t>Consulting</t>
  </si>
  <si>
    <t>Engineering</t>
  </si>
  <si>
    <t>Broker Fee</t>
  </si>
  <si>
    <t>Environmental Report</t>
  </si>
  <si>
    <t>Market Study</t>
  </si>
  <si>
    <t>Building Permits</t>
  </si>
  <si>
    <t>Utility Fees and Hook-up Charges</t>
  </si>
  <si>
    <t>Legal Fee</t>
  </si>
  <si>
    <t>Organizational Expenses</t>
  </si>
  <si>
    <t>Payment &amp; Perform. Bond - Owner Paid</t>
  </si>
  <si>
    <t>Taxes - Other</t>
  </si>
  <si>
    <t>Taxes - Real Property</t>
  </si>
  <si>
    <t>DURF Loan Origination Fee</t>
  </si>
  <si>
    <t>DURF Loan Interest</t>
  </si>
  <si>
    <t>HHFDC Administrative Fee</t>
  </si>
  <si>
    <t>Subtotal: Interim &amp; Soft</t>
  </si>
  <si>
    <t>Financing and Syndication Costs:</t>
  </si>
  <si>
    <t>Construction Loan - Fees</t>
  </si>
  <si>
    <t>Construction Loan - Interest</t>
  </si>
  <si>
    <t>Credit Report</t>
  </si>
  <si>
    <t>Legal Fee - Financing</t>
  </si>
  <si>
    <t>Lender/Investor Inspection Fee</t>
  </si>
  <si>
    <t>Permanent Loan - Enhancement Fee</t>
  </si>
  <si>
    <t>Permanent Loan - Fee</t>
  </si>
  <si>
    <t>Tax Opinion</t>
  </si>
  <si>
    <t>Title, Escrow &amp; Recording</t>
  </si>
  <si>
    <t>Subtotal: Financing &amp; Syndication</t>
  </si>
  <si>
    <r>
      <t>Developer Fee:</t>
    </r>
    <r>
      <rPr>
        <sz val="11"/>
        <color rgb="FF000000"/>
        <rFont val="Arial"/>
        <family val="2"/>
      </rPr>
      <t xml:space="preserve"> </t>
    </r>
    <r>
      <rPr>
        <b/>
        <sz val="11"/>
        <color rgb="FF000000"/>
        <rFont val="Arial"/>
        <family val="2"/>
      </rPr>
      <t>(From VIII. Developer Fee Sheet)</t>
    </r>
  </si>
  <si>
    <t>Subtotal: Developer Fee (3)</t>
  </si>
  <si>
    <t>Project Reserves:</t>
  </si>
  <si>
    <t>Replacement/Capital Reserve</t>
  </si>
  <si>
    <t>Operating Reserve</t>
  </si>
  <si>
    <t>Rent-Up Reserve</t>
  </si>
  <si>
    <t>Subtotal: Project Reserves</t>
  </si>
  <si>
    <t>Contingency:</t>
  </si>
  <si>
    <r>
      <rPr>
        <sz val="11"/>
        <rFont val="Arial"/>
        <family val="2"/>
      </rPr>
      <t>General Contractor Hard Cost Con</t>
    </r>
    <r>
      <rPr>
        <sz val="11"/>
        <color theme="1"/>
        <rFont val="Arial"/>
        <family val="2"/>
      </rPr>
      <t>tingency</t>
    </r>
  </si>
  <si>
    <t>Owner Construction Contingency</t>
  </si>
  <si>
    <t>Soft Cost Contingency</t>
  </si>
  <si>
    <t>Subtotal: Contingency</t>
  </si>
  <si>
    <t>Subtotal: Contingency Percentage</t>
  </si>
  <si>
    <t>Total Development Budget (4)</t>
  </si>
  <si>
    <t>(1) Developer's Fee should be deferred until completion of the project.</t>
  </si>
  <si>
    <t>(2) Developer's Overhead should be equally disbursed.</t>
  </si>
  <si>
    <t>(3) Subtotal for Developer Fee shall reconcile with the Total Developer Fee on the "VIII. Developer Fee" Sheet.</t>
  </si>
  <si>
    <t>(4) Total Development Budget shall return an "ERROR" message until Interim/Construction Sources (V. Sources Sheet); Permanent  
     Sources (V. Sources Sheet); and Project Budget/Uses reconcile.</t>
  </si>
  <si>
    <t xml:space="preserve"> </t>
  </si>
  <si>
    <t>VII.A. Project Budget - Rehabilitation</t>
  </si>
  <si>
    <t>Cost Description</t>
  </si>
  <si>
    <t>VIII.A. Developer Fee Detail</t>
  </si>
  <si>
    <t>Developer Fee</t>
  </si>
  <si>
    <t>Acquisition</t>
  </si>
  <si>
    <t>Developer - Fee (1)</t>
  </si>
  <si>
    <t>Developer - Overhead (2)</t>
  </si>
  <si>
    <t>Developer - Consulting Fee</t>
  </si>
  <si>
    <t>Developer - Management Fee</t>
  </si>
  <si>
    <t>Subtotal Acquisition Developer Fee</t>
  </si>
  <si>
    <t>New Construction/Rehabilitation</t>
  </si>
  <si>
    <t>Subtotal New Construction/Rehabilitation Developer Fee</t>
  </si>
  <si>
    <t xml:space="preserve">Total Developer Fee </t>
  </si>
  <si>
    <t>IX.A. Operating Budget Detail</t>
  </si>
  <si>
    <t>Revenues:</t>
  </si>
  <si>
    <t xml:space="preserve">Affordability
Restriction </t>
  </si>
  <si>
    <t xml:space="preserve">Unit Count </t>
  </si>
  <si>
    <t>Area/Unit (SF) (2)</t>
  </si>
  <si>
    <t xml:space="preserve">Total Unit Area (SF) (3)
</t>
  </si>
  <si>
    <t xml:space="preserve">Market Rent Price (4) </t>
  </si>
  <si>
    <t xml:space="preserve">Proposed 
Rent  </t>
  </si>
  <si>
    <t xml:space="preserve">Max. Rent
Restricted (5) </t>
  </si>
  <si>
    <t xml:space="preserve">Utility Allowance (6) </t>
  </si>
  <si>
    <t xml:space="preserve">Proposed 
Net Rent </t>
  </si>
  <si>
    <t>Net Rent
PSF</t>
  </si>
  <si>
    <t>Proposed Annual
Net Rent</t>
  </si>
  <si>
    <t>Max Rest.
Net Rent</t>
  </si>
  <si>
    <t>Annual Rest.
Net Rent</t>
  </si>
  <si>
    <t>Annual Proposed 
Gross Rent</t>
  </si>
  <si>
    <t>Max Rent Restriction
Threshold (7)</t>
  </si>
  <si>
    <t>Market Rent Restriction
Threshold (8)</t>
  </si>
  <si>
    <t>AMGI</t>
  </si>
  <si>
    <t>Manager(s) Unit (1):</t>
  </si>
  <si>
    <t>Other Income:</t>
  </si>
  <si>
    <t>Revenues Subtotal (9)</t>
  </si>
  <si>
    <t>Less: Vacancy</t>
  </si>
  <si>
    <t>Effective Gross Income</t>
  </si>
  <si>
    <t>Expenses:</t>
  </si>
  <si>
    <t>Operating Expenses:</t>
  </si>
  <si>
    <t>Expenses</t>
  </si>
  <si>
    <t>% of Expense/Prop. Annual Net Rent</t>
  </si>
  <si>
    <t>% of Expense/Annual Rest. Net Rent</t>
  </si>
  <si>
    <t>Advertising &amp; Marketing</t>
  </si>
  <si>
    <t>Ground Lease Rent</t>
  </si>
  <si>
    <t>Management Fee</t>
  </si>
  <si>
    <t>Payroll</t>
  </si>
  <si>
    <t>Payroll - Taxes</t>
  </si>
  <si>
    <t>Professional Fees - Accounting</t>
  </si>
  <si>
    <t>Professional Fees - Legal</t>
  </si>
  <si>
    <t xml:space="preserve">Repairs &amp; Maintenance </t>
  </si>
  <si>
    <t>Repairs &amp; Maintenance - Staff</t>
  </si>
  <si>
    <t>Repairs &amp; Maintenance - Supplies</t>
  </si>
  <si>
    <t>Security</t>
  </si>
  <si>
    <t>Supplies: Office</t>
  </si>
  <si>
    <t>Taxes - Income</t>
  </si>
  <si>
    <t>Utilities - Electric</t>
  </si>
  <si>
    <t>Utilities - Water &amp; Sewer</t>
  </si>
  <si>
    <t>Utilities - Other</t>
  </si>
  <si>
    <t>Subtotal Operating Expenses</t>
  </si>
  <si>
    <t>Other Expenses:</t>
  </si>
  <si>
    <t>Asset Management Fee</t>
  </si>
  <si>
    <t>Reserves - Cap Ex/Replacement</t>
  </si>
  <si>
    <t>Reserves - Other</t>
  </si>
  <si>
    <t>Subtotal Other Expenses</t>
  </si>
  <si>
    <t>Total Combined Annual Expenses</t>
  </si>
  <si>
    <t>Net Operating Income (NOI)(10)</t>
  </si>
  <si>
    <t>Prop. Net Rent</t>
  </si>
  <si>
    <t>Restricted Rent</t>
  </si>
  <si>
    <t>% of NOI/Prop. Annual Net Rent</t>
  </si>
  <si>
    <t>% of NOI/Annual Rest. Net Rent</t>
  </si>
  <si>
    <t>Debt Service Requirement - Senior Debt Only</t>
  </si>
  <si>
    <t>Proposed Annual Net Rent</t>
  </si>
  <si>
    <t>Annual Restricted Net Rent</t>
  </si>
  <si>
    <t>Surplus/(Deficit)</t>
  </si>
  <si>
    <t>Debt Service Coverage Ratio (DSCR) - Senior Debt Only (11)</t>
  </si>
  <si>
    <t>(1) Unit Type refers to the number of bedrooms. Use Zero to designate studio units. Use Market to note the market units. Also include the number of bathrooms (i.e. 1BR/1BA). For the Manager(s) Unit, use 
      Zero to designate a studio unit, and include the number of bathrooms (i.e. 1BR/1BA).</t>
  </si>
  <si>
    <t>(2) Area/Unit refers to the floor area of one unit. Area refers to gross floor area.</t>
  </si>
  <si>
    <t>(3) Total Unit Area refers to the floor area for the same unit types. Area refers to gross floor area.</t>
  </si>
  <si>
    <t>(4) Market Rent Price has to be supported by the Market Study provided.</t>
  </si>
  <si>
    <t>(5) Max. Restricted Rent is based on income restriction and unit type. Applicants are responsible for ascertaining the current income limits and affordable rent guidelines, as established annually by HUD. 
      Please attach a copy of the current income and affordable guidelines being used in connection with this application as Exhibit 29.</t>
  </si>
  <si>
    <t>(6) Enter Utility Allowance for any utility expense paid by the tenant. Attach Exhibit 32 for current utility allowance schedule.</t>
  </si>
  <si>
    <t>(7) Max Rent Restriction Threshold will return "ERROR" if the Proposed Rent exceeds the Maximum Restricted Rent. Otherise it will remain blank.</t>
  </si>
  <si>
    <t>(8) Market Rent Restriction Threshold will return "ERROR" if the Proposed Rent exceeds the Market Rent Price as established by the Market Study. Otherwise it will remain blank.</t>
  </si>
  <si>
    <t>(9) Revenues Subtotal shall return "ERROR" if unit count; area per unit; and total unit area do not reconcile to the "III. Project Description" Sheet.</t>
  </si>
  <si>
    <t>(10) The NOI shall return "ERROR" until a compliant value is entered in the "Reserves - Cap Ex/Replacement" line item.</t>
  </si>
  <si>
    <t>(11) The DSCR will return "ERROR" if it is less than 1.15x.</t>
  </si>
  <si>
    <t>Submit Exhibit 30.</t>
  </si>
  <si>
    <t>HHFDC Dwelling Unit Revolving Fund Application (For Rental Projects)</t>
  </si>
  <si>
    <t>X.A. Construction Disbursement and Funding Detail</t>
  </si>
  <si>
    <t>Itemized Costs</t>
  </si>
  <si>
    <t>At Closing</t>
  </si>
  <si>
    <t>[Month/Year]</t>
  </si>
  <si>
    <t>Disb/Fund (6)</t>
  </si>
  <si>
    <t>Check</t>
  </si>
  <si>
    <t>Funding Sources:</t>
  </si>
  <si>
    <t>Total Funding Sources (4)</t>
  </si>
  <si>
    <t>Total Monthly Construction Loan Draws (5)</t>
  </si>
  <si>
    <t>Cumulative Construction Loan Draws (5)</t>
  </si>
  <si>
    <t>(3) Subtotal for Developer Fee shall reconcile with the Total 
       Developer Fee on the "VIII. Developer Fee" Sheet which is set to r
      return an "ERROR"  message if the Total Developer Fee is more t
     than 3% of  theTotal Project Budget.</t>
  </si>
  <si>
    <t>(4) Total Development Budget and Total Funding Sources shall return   
       an "ERROR" if they do not reconcile. And they should match with 
      V. Sources Sheet.</t>
  </si>
  <si>
    <t>(5) Total Monthly and Cumulative Construction Loan Draws shall 
        return "ERROR" if it doesn't reconcile with Total Funding
      Sources.</t>
  </si>
  <si>
    <r>
      <rPr>
        <i/>
        <sz val="11"/>
        <color theme="1"/>
        <rFont val="Arial"/>
        <family val="2"/>
      </rPr>
      <t>(6) Total shall return an "ERROR" if Total Disbursements 
       does not reconcile to Cost.</t>
    </r>
  </si>
  <si>
    <t>Total Development Budget (Cost Check)</t>
  </si>
  <si>
    <t>Total Funding Sources (Source Check)</t>
  </si>
  <si>
    <t>Monthly Construction Loan Draws</t>
  </si>
  <si>
    <t>X.I. Multi-Year Budget (Operating Proforma)</t>
  </si>
  <si>
    <t>Year</t>
  </si>
  <si>
    <t>Inflation Rate</t>
  </si>
  <si>
    <t>Rental Income</t>
  </si>
  <si>
    <t>Other Income</t>
  </si>
  <si>
    <t>Subtotal Revenues</t>
  </si>
  <si>
    <t>Operating Expenses</t>
  </si>
  <si>
    <t>Operating Expense - Ground Lease</t>
  </si>
  <si>
    <t>Subtotal Expenses</t>
  </si>
  <si>
    <t>Net Operating Income:</t>
  </si>
  <si>
    <t>Debt Service:</t>
  </si>
  <si>
    <t>Senior Principal</t>
  </si>
  <si>
    <t>Annual Pmt:</t>
  </si>
  <si>
    <t>Senior Interest</t>
  </si>
  <si>
    <t>Interest Rate:</t>
  </si>
  <si>
    <t>Subbordinate Principal</t>
  </si>
  <si>
    <t>Subbordinate Interest</t>
  </si>
  <si>
    <t>Available Cash Flow</t>
  </si>
  <si>
    <t>DSR</t>
  </si>
  <si>
    <t>Deferred Developer Fee:</t>
  </si>
  <si>
    <t>Payment</t>
  </si>
  <si>
    <t>Balance</t>
  </si>
  <si>
    <t>Surplus</t>
  </si>
  <si>
    <t>Effective Senior Loan Term</t>
  </si>
  <si>
    <t>Certifications and Assurances</t>
  </si>
  <si>
    <t>Whereas,</t>
  </si>
  <si>
    <t xml:space="preserve">     (the “Applicant”) is applying to the State of </t>
  </si>
  <si>
    <t>Hawaii – Hawaii Housing Finance and Development Corporation (the “Corporation”) for financing assistance</t>
  </si>
  <si>
    <t>from the Dwelling Unit Revolving Fund (DURF) program:</t>
  </si>
  <si>
    <t>Whereas, the Applicant understands that it is necessary that certain conditions be satisfied as part of the</t>
  </si>
  <si>
    <t>Application requirements.</t>
  </si>
  <si>
    <t>Therefore, the Applicant certifies as follows:</t>
  </si>
  <si>
    <t>1.</t>
  </si>
  <si>
    <t>The Applicant is eligible for award under state statute and guidelines for the Program.</t>
  </si>
  <si>
    <t>2.</t>
  </si>
  <si>
    <t>The Applicant agrees to comply with all applicable federal, state, and local regulations in the event that this Application is selected for funding.</t>
  </si>
  <si>
    <t>3.</t>
  </si>
  <si>
    <t>The Applicant will minimize displacement as a result of activities assisted with the Program's resources and assist persons displaced as a result of such activities.</t>
  </si>
  <si>
    <t>4.</t>
  </si>
  <si>
    <t>The Applicant will actively market in an ongoing manner all rental units and services funded through the Program.</t>
  </si>
  <si>
    <t>5.</t>
  </si>
  <si>
    <t>The Applicant is prepared and has the authority within its charter, bylaws, or through statutory regulations to enter into a contractual agreement with the Corporation for acceptance and use of financing assistance offered by the Program.  The Applicant makes this Application and certification with full cognizance of its governing body.</t>
  </si>
  <si>
    <t>6.</t>
  </si>
  <si>
    <t>The Applicant agrees that the Corporation will at all times be indemnified and held harmless against all losses, costs, damages, expenses, and liabilities whatsoever in nature or kind (including, but not limited to attorney’s fees, litigation and court costs, amounts paid in settlement, and amounts paid to discharge judgment, any loss from judgment from the Internal Revenue Service) directly and indirectly resulting from, arising out of, or related to acceptance, consideration and approval or disapproval of such allocation request.</t>
  </si>
  <si>
    <t>7.</t>
  </si>
  <si>
    <t>The Applicant understands and agrees that the Corporation retains the right to contact local government officials, representatives of other funding programs, or other individuals to verify or obtain additional information about Applicant’s proposals.  The undersigned hereby agrees and allows the release of any and all information to the Corporation in regards to the representations made within this Application.  Such information may include credit history and ratings verifications, confirmation of involvement in past developments, and all other information, on the Applicant entity and principals, thereof, as may be required by the Corporation.  This information will be used solely by the Corporation to aid in making a determination as to the awarding of financing assistance offered by the Programs to the Applicant and will not be disclosed outside the Corporation, except as required and permitted under law.</t>
  </si>
  <si>
    <t>8.</t>
  </si>
  <si>
    <t>The Applicant has received, reviewed and accepts all the documents (e.g. Overview, Instructions, etc.) that are attached to the Application and made a part hereof.</t>
  </si>
  <si>
    <t>9.</t>
  </si>
  <si>
    <t>The Applicant agrees to abide by all the terms, conditions and provisions of the Program.</t>
  </si>
  <si>
    <t>10.</t>
  </si>
  <si>
    <t>The Applicant understands and agrees that the Corporation’s receipt of an Application does not constitute acceptance of the Application.  The Corporation reserves the right to return an Application at any time without taking further action on the Application due to, but not limited to, the following:</t>
  </si>
  <si>
    <t>a.</t>
  </si>
  <si>
    <r>
      <t xml:space="preserve">Failure to meet Application submittal requirements (e.g., timeliness, correct application fees, cashier’s check, </t>
    </r>
    <r>
      <rPr>
        <sz val="11"/>
        <rFont val="Times New Roman"/>
        <family val="1"/>
      </rPr>
      <t>correct number of copies</t>
    </r>
    <r>
      <rPr>
        <sz val="11"/>
        <color theme="1"/>
        <rFont val="Times New Roman"/>
        <family val="1"/>
      </rPr>
      <t>).</t>
    </r>
  </si>
  <si>
    <t>Failure to meet individual program criteria (e.g., applicant eligibility and income set-aside requirements, etc).</t>
  </si>
  <si>
    <t>Failure to disclose in the Application any known material defects about the development of the Project, any misrepresentation or fraud.</t>
  </si>
  <si>
    <t>d.</t>
  </si>
  <si>
    <t>Incomplete Application.  The Application received by the deadline constitutes the final Application (the “Final Application”).  Any Final Application deemed by the Corporation to be incomplete shall not be processed.</t>
  </si>
  <si>
    <t>11.</t>
  </si>
  <si>
    <t>The Applicant understands and agrees that the awarding of funds is subject to the availability of funds and approval by the Governor of the State of Hawaii.</t>
  </si>
  <si>
    <t>12.</t>
  </si>
  <si>
    <t>The Applicant understands and agrees that the Corporation reserves the right to make an award for less than the eligible amount requested by the Applicant.</t>
  </si>
  <si>
    <t>13.</t>
  </si>
  <si>
    <t>The Applicant understands and agrees that the Corporation reserves the right to accept or reject any Application, to make awards to as many or as few Applicants as it may select, and to make awards to entities other than applicants.</t>
  </si>
  <si>
    <t>14.</t>
  </si>
  <si>
    <t>The Applicant further understands and agrees that:</t>
  </si>
  <si>
    <t>The Corporation reserves the right to cancel, suspend, or terminate, in part or in whole, any funding round, if the Corporation, in its sole discretion, deems it to be in its best interest to do so;</t>
  </si>
  <si>
    <t>The Corporation reserves the right to reject any Application submitted and may exercise such right without notice and without liability to any Applicant or other parties for their expenses incurred in the preparation of an Application;</t>
  </si>
  <si>
    <t>Applications are prepared at the sole risk and expense of the Applicant.  The completion, receipt, or acceptance of an Application does not commit the Corporation to pay any costs incurred in preparation of the Application.  The Corporation shall not be responsible for any costs incurred by the Applicant due to the cancellation, suspension, or termination of such funding round, or the rejection of any Application.</t>
  </si>
  <si>
    <t>15.</t>
  </si>
  <si>
    <t>The Applicant understands and agrees that the Corporation in no way represents or warrants to any party which may include, but is not limited to, any developer, project owner, investor, or lender that the Project is, in fact, feasible or viable.  No director, commissioner, officer, agent, staff or employee shall be personally liable concerning any matters arising out of, or in relation to, the disapproval or the making of awards from the Program.</t>
  </si>
  <si>
    <t>16.</t>
  </si>
  <si>
    <t>The Applicant is responsible to review the applicable federal/state laws as they relate to the DURF Program to ensure compliance with current regulations.</t>
  </si>
  <si>
    <t>17.</t>
  </si>
  <si>
    <t>The Applicant is responsible for compliance with all of its project’s program requirements, including programs not administered by HHFDC.</t>
  </si>
  <si>
    <t>18.</t>
  </si>
  <si>
    <t>That the foregoing information and the statements made in this Application are true, complete, accurate, and correct to the best of the Applicant’s knowledge, and hereby authorizes the Corporation to obtain further information and to verify any statement made as it deems necessary.</t>
  </si>
  <si>
    <t>19.</t>
  </si>
  <si>
    <t>The Applicant understands that the completed and accepted Application is subject to Chapter 92F, Hawaii Revised Statutes, the Uniform Information Practices Act of the State of Hawaii.</t>
  </si>
  <si>
    <t>In Witness Whereof, the Applicant has caused the document to be executed in its name on the</t>
  </si>
  <si>
    <t>day of</t>
  </si>
  <si>
    <t>,           20</t>
  </si>
  <si>
    <t>.</t>
  </si>
  <si>
    <t>Applicant</t>
  </si>
  <si>
    <t>By:</t>
  </si>
  <si>
    <t>(signature)</t>
  </si>
  <si>
    <t>Its:</t>
  </si>
  <si>
    <t>(title)</t>
  </si>
  <si>
    <t>Credit Authorization</t>
  </si>
  <si>
    <t>State of Hawaii</t>
  </si>
  <si>
    <t>HAWAII HOUSING FINANCE AND DEVLOPMENT CORPORATION</t>
  </si>
  <si>
    <t>Finance Branch</t>
  </si>
  <si>
    <t>677 Queen Street, Suite 300</t>
  </si>
  <si>
    <t>Honolulu, Hawaii  96813</t>
  </si>
  <si>
    <t>(808) 587-0567</t>
  </si>
  <si>
    <t>APPLICANT CREDIT INFORMATION AUTHORIZATION</t>
  </si>
  <si>
    <t>     </t>
  </si>
  <si>
    <t>Social Security Number/EIN</t>
  </si>
  <si>
    <t>Present Address (Street, City, State, Zip)</t>
  </si>
  <si>
    <t>(Street)</t>
  </si>
  <si>
    <t>(City, State, Zip)</t>
  </si>
  <si>
    <t>Authorization:  I authorize the HHFDC, its agents, successors and assigns, to order a consumer credit report and verify other credit information, including past and present mortgage and references.  It is understood that a photocopy of this form will also serve as authorization.  The information the HHFDC, its agents, successors or assigns obtains is only to be used in the processing of my application.</t>
  </si>
  <si>
    <t xml:space="preserve">Applicant’s Signature    </t>
  </si>
  <si>
    <t xml:space="preserve"> Date</t>
  </si>
  <si>
    <t>Questions</t>
  </si>
  <si>
    <t>Respond to each question, but limit your response to ONE PAGE or less per question.</t>
  </si>
  <si>
    <t>Please answer one question per page, include the question addressed at the top of the page.</t>
  </si>
  <si>
    <t>Describe the objectives of the project.  Describe the specific housing need, or the opportunity, that your project is intended to address.  When your project is complete, what other needs (i.e., beyond shelter) will your project meet?</t>
  </si>
  <si>
    <t>Describe how the proposed project will increase the integration of income levels in the immediate community area.</t>
  </si>
  <si>
    <t>How does the project fit into state, regional, and local housing plans?  Where does the project fit in relation to community development, land use, and zoning plans?</t>
  </si>
  <si>
    <t>What evidence is there that substantiates the housing problems or the housing needs that you are attempting to meet with your project?  Provide evidence of the problems being faced and the needs being addressed of low-income or special needs populations in your project area.  Address the shortage or oversupply and/or demand for the units in the area.</t>
  </si>
  <si>
    <t>5</t>
  </si>
  <si>
    <t>Provide a detailed description of the project.</t>
  </si>
  <si>
    <t>6</t>
  </si>
  <si>
    <t>Describe the design features (i.e., larger bedrooms, wider hallways, etc.) you are including in your project. How will these features address the health and safety concerns of the owners/tenants?  How will these features enhance the project’s ability to meet the target population’s needs?</t>
  </si>
  <si>
    <t>Describe any physical amenities in your project designed to improve the quality of life for the tenants beyond shelter (e.g., space for resident meetings/gatherings, learning center, etc.).</t>
  </si>
  <si>
    <t>If you feel that the total construction cost of your project may be higher than similar projects in the area or the State, is there any justification for the higher construction cost?  Is there any reason why your project should be selected over other similar project(s) whose construction costs may be lower?</t>
  </si>
  <si>
    <t>Describe the compatibility of your proposed project with the surrounding land uses/density.</t>
  </si>
  <si>
    <t>Describe the overall suitability/compatibility of the targeted population of your project with the project location, site characteristics and project design.</t>
  </si>
  <si>
    <t>7</t>
  </si>
  <si>
    <t>Describe any associated social or special services that will be provided, if applicable.</t>
  </si>
  <si>
    <t>8</t>
  </si>
  <si>
    <t>Summarize your organization.  Outline your organization’s experience in developing and/or in managing affordable rental housing.</t>
  </si>
  <si>
    <t>If your organization is successful in obtaining all the necessary financing, describe what effect the project will have on workload of your organization.</t>
  </si>
  <si>
    <t>Does your organization have the resources, both fiscal and human, to complete the project within the proposed time frame?</t>
  </si>
  <si>
    <t>9</t>
  </si>
  <si>
    <t>What are the main contingencies to the project?</t>
  </si>
  <si>
    <t>10</t>
  </si>
  <si>
    <t>Provide a detailed description of how the project will be managed. Include anticipated staffing, programs, etc.</t>
  </si>
  <si>
    <t>11</t>
  </si>
  <si>
    <t>Describe your affirmative marketing plan. You may complete and attach HUD Form 935.2A, 935.2B, or 935.2C, Affirmative Fair Housing Marketing Plan, for Multifamily, Single Family, or Condominiums or Cooperatives, respectively.</t>
  </si>
  <si>
    <t>Follow link to access HUD Form:</t>
  </si>
  <si>
    <t>http://portal.hud.gov/hudportal/HUD?src=/program_offices/administration/hudclips/forms/hud9a</t>
  </si>
  <si>
    <t>Environmental Questionnaire</t>
  </si>
  <si>
    <t>(TO BE COMPLETED BY APPLICANT)</t>
  </si>
  <si>
    <t>The purpose of this questionnaire is to identify environmental issues to the Hawaii Housing Finance and Development Corporation (HHFDC), related to the real estate collateral or related to the operations onsite, either past or present.  This information will be considered as part of the financing application.  Please answer all questions.  If the site has operations or improvements which are not residential, retail or office uses, additional reports or attachment forms may be required.  This questionnaire is a transmittal and informational document and is to be signed by the applicant.</t>
  </si>
  <si>
    <t>Applicant:</t>
  </si>
  <si>
    <t>Project Name:</t>
  </si>
  <si>
    <t xml:space="preserve">Project Address: </t>
  </si>
  <si>
    <t>LAND USE/OWNERSHIP</t>
  </si>
  <si>
    <t xml:space="preserve">Current property owner, if different from applicant: </t>
  </si>
  <si>
    <t xml:space="preserve">Current and past site use(s).  (Please check appropriate box.) </t>
  </si>
  <si>
    <t xml:space="preserve"> Multi-family residential</t>
  </si>
  <si>
    <t xml:space="preserve"> Office </t>
  </si>
  <si>
    <t xml:space="preserve"> Retail </t>
  </si>
  <si>
    <t xml:space="preserve"> Warehouse </t>
  </si>
  <si>
    <t xml:space="preserve"> Restaurant  </t>
  </si>
  <si>
    <t xml:space="preserve"> Vacant</t>
  </si>
  <si>
    <t xml:space="preserve"> Manufacturing </t>
  </si>
  <si>
    <t xml:space="preserve">If manufacturing or other, describe specific business activity: </t>
  </si>
  <si>
    <t>Current zoning of property:</t>
  </si>
  <si>
    <t>Are any land use changes intended?</t>
  </si>
  <si>
    <t>If yes, to what use?</t>
  </si>
  <si>
    <t>Is the site contiguous to any lakes, rivers or a coastal zone or located on either a former or current wetland area or endangered species habitat?</t>
  </si>
  <si>
    <t>If yes, describe:</t>
  </si>
  <si>
    <t xml:space="preserve">If the site is residential, provide a copy of any standard tenant environmental notification/disclosure. </t>
  </si>
  <si>
    <t xml:space="preserve"> Check box if attached.</t>
  </si>
  <si>
    <t>If the site is not residential and is not entirely owner-occupied, or has tenants, please attach a current tenant list, including a description of the services or operations performed by each.</t>
  </si>
  <si>
    <t>Check box if attached</t>
  </si>
  <si>
    <t>UNDERGROUND STORAGE TANKS</t>
  </si>
  <si>
    <t>Has there ever been or is there currently a gas station or underground storage tanks (USTs) of any sort located on the site?</t>
  </si>
  <si>
    <t>If yes, when and for how long?</t>
  </si>
  <si>
    <t>If yes, describe ownership and identify the operator of the gas station or USTs:</t>
  </si>
  <si>
    <t xml:space="preserve">If yes, attach any environmental investigation reports that reflect conditions of the current or former USTs. </t>
  </si>
  <si>
    <t>DRY CLEANERS</t>
  </si>
  <si>
    <t>Has any dry cleaner operation been or is one currently located onsite?</t>
  </si>
  <si>
    <t>If yes, what type of dry cleaning unit is current in use?</t>
  </si>
  <si>
    <t xml:space="preserve"> Transfer</t>
  </si>
  <si>
    <t xml:space="preserve"> Dry to Dry </t>
  </si>
  <si>
    <t xml:space="preserve"> Other (please specify): </t>
  </si>
  <si>
    <t>How old is current equipment?</t>
  </si>
  <si>
    <t xml:space="preserve">Primary cleaning solvent: </t>
  </si>
  <si>
    <t>Quantity Used (gallons/month):</t>
  </si>
  <si>
    <t>How is the solvent disposed? (Describe the waste handling and disposal procedures):</t>
  </si>
  <si>
    <t>BUILDING IMPROVEMENTS</t>
  </si>
  <si>
    <t>Were any improvements constructed prior to 1981?</t>
  </si>
  <si>
    <t>If yes, describe type of building, square footage, and construction date(s):</t>
  </si>
  <si>
    <t>For any of the buildings constructed prior to 1981, has there been any major internal renovation work performed since 1981?</t>
  </si>
  <si>
    <t xml:space="preserve"> Do Not Know</t>
  </si>
  <si>
    <t>Are any improvements on the property known to contain asbestos?</t>
  </si>
  <si>
    <t>If yes, attach any available survey or the test result documentation.</t>
  </si>
  <si>
    <t>Are any electrical transformers, capacitors, or other equipment, not owned by a utility, but which may contain PCBs, present on the site?</t>
  </si>
  <si>
    <t>If yes, attach any survey or test result.</t>
  </si>
  <si>
    <t>Do any improvements onsite include hydraulic hoists or elevator?</t>
  </si>
  <si>
    <t>What is the source of water supply for the site?</t>
  </si>
  <si>
    <t xml:space="preserve"> Public</t>
  </si>
  <si>
    <t xml:space="preserve"> On-Site Drinking Well </t>
  </si>
  <si>
    <t xml:space="preserve"> On-Site Irrigation Well  </t>
  </si>
  <si>
    <t xml:space="preserve"> Other: (describe) </t>
  </si>
  <si>
    <t>What are the destinations of wastewater and surface drainage discharge?</t>
  </si>
  <si>
    <t xml:space="preserve"> Storm Sewer</t>
  </si>
  <si>
    <t xml:space="preserve"> Dry Well </t>
  </si>
  <si>
    <t xml:space="preserve"> Sanitary Sewer</t>
  </si>
  <si>
    <t xml:space="preserve"> Septic  </t>
  </si>
  <si>
    <t xml:space="preserve"> Leach Field  </t>
  </si>
  <si>
    <t xml:space="preserve"> Above-Ground Tank </t>
  </si>
  <si>
    <t xml:space="preserve"> Underground Tank </t>
  </si>
  <si>
    <t xml:space="preserve"> Vats</t>
  </si>
  <si>
    <t xml:space="preserve"> Ditches or Bodies of Water </t>
  </si>
  <si>
    <t xml:space="preserve"> Sumps </t>
  </si>
  <si>
    <t xml:space="preserve"> Clarifiers</t>
  </si>
  <si>
    <t xml:space="preserve"> Trenches</t>
  </si>
  <si>
    <t xml:space="preserve"> Ponds</t>
  </si>
  <si>
    <t xml:space="preserve"> Wetlands </t>
  </si>
  <si>
    <t xml:space="preserve"> Treatment Systems (describe): </t>
  </si>
  <si>
    <t xml:space="preserve"> Other (describe):</t>
  </si>
  <si>
    <t xml:space="preserve">Attach copies of any wastewater treatment and/or wastewater or storm water (non-point source) discharge permits pertaining to the property. </t>
  </si>
  <si>
    <t>REGULATORY ACTIONS</t>
  </si>
  <si>
    <t>Have there been any spills, leaks, or other reportable releases of chemicals on the property or migration of chemicals onto the property from an off-site source?</t>
  </si>
  <si>
    <t>If yes, describe the chemicals and quantities released, any cleanup measures taken and the results of any related air, soil, or groundwater investigations:</t>
  </si>
  <si>
    <t>Is the site adjacent to or within 2,000 feet of a governmental agency listed toxic waste treatment or disposal site, landfill, or contaminated drinking water well?</t>
  </si>
  <si>
    <t>If yes, explain:</t>
  </si>
  <si>
    <t>Has any public agency ever investigated or cited the property for violation or possible violation of any environmental law, or any third party including a public agency, commenced enforcement or cleanup action under environmental law with respect to the property?</t>
  </si>
  <si>
    <t xml:space="preserve">If yes, describe: </t>
  </si>
  <si>
    <t>Has any public agency ever listed the property as a waste disposal site or a site potentially qualifying for cleanup under any environmental law?</t>
  </si>
  <si>
    <t>Has the applicant or any of its partners, joint venture(s), corporate officers, or guarantors ever been named in any governmental or private injunctive, preventive or other administrative proceedings, actions, or litigations involving hazardous waste, toxic substances, hazardous materials, or any other environmental issues?</t>
  </si>
  <si>
    <t xml:space="preserve">If yes, attach an explanation.  </t>
  </si>
  <si>
    <t xml:space="preserve"> Check box, if attached</t>
  </si>
  <si>
    <t>UNEXPLODED ORDNANCES (UXO)</t>
  </si>
  <si>
    <t>Is the property in or near an area that has been identified as having or potentially having unexploded ordnances on site?</t>
  </si>
  <si>
    <t xml:space="preserve">If yes, please answer the following questions: </t>
  </si>
  <si>
    <t>Has the property been surveyed for unexploded ordnances on its site?</t>
  </si>
  <si>
    <t>If yes, please identify the source and date of the survey and summarize its findings and required/recommended actions.</t>
  </si>
  <si>
    <t>Date:</t>
  </si>
  <si>
    <t xml:space="preserve">Findings: </t>
  </si>
  <si>
    <t>Is the property clear of all unexploded ordnances on site?</t>
  </si>
  <si>
    <t xml:space="preserve">Please provide documentation verifying clearance of all unexploded ordnances identified on the site. </t>
  </si>
  <si>
    <t>INSURANCE/INDEMNIFICATION ARRANGEMENTS</t>
  </si>
  <si>
    <t>Does the property owner have any form of either environmental or pollution insurance or other coverage under an indemnification agreement?</t>
  </si>
  <si>
    <t xml:space="preserve">If yes, describe or attach the indemnification. </t>
  </si>
  <si>
    <t>Does the insurance or indemnification agreement cover environmental damages to the property caused by tenants?</t>
  </si>
  <si>
    <t xml:space="preserve"> Not Applicable </t>
  </si>
  <si>
    <t>Do tenants have insurance to cover environmental impairment?</t>
  </si>
  <si>
    <t xml:space="preserve">If yes, attach a copy of the relevant lease clause and/or binder and describe the conditions and limits of the coverage. </t>
  </si>
  <si>
    <t>If petroleum USTs are onsite, is the owner eligible for reimbursement of cleanup costs from a state cleanup fund?</t>
  </si>
  <si>
    <t>If not eligible, describe the form of financial assurance (cash, bonds, insurance) that is provided to comply with federal regulations</t>
  </si>
  <si>
    <t>EXISTING ENVIRONMENTAL INVESTIGATION REPORTS</t>
  </si>
  <si>
    <t xml:space="preserve">Attach any environmental site assessment(s), audits, investigations, or asbestos/lead surveys, or disclosures that are available to you. </t>
  </si>
  <si>
    <t>[The remainder of this page is blank.  The next page is a signature page.]</t>
  </si>
  <si>
    <t>If applicant is an individual:</t>
  </si>
  <si>
    <t xml:space="preserve">I, </t>
  </si>
  <si>
    <t xml:space="preserve"> state to the best of my knowledge, </t>
  </si>
  <si>
    <t xml:space="preserve">(print name) </t>
  </si>
  <si>
    <t xml:space="preserve">information and belief that all of the facts stated in response to the questions and requests for </t>
  </si>
  <si>
    <t xml:space="preserve">information contained in the foregoing Environmental Questionnaire are true. </t>
  </si>
  <si>
    <t>Signature</t>
  </si>
  <si>
    <t xml:space="preserve">If applicant is a corporation, partnership, or limited liability company: </t>
  </si>
  <si>
    <t>I,</t>
  </si>
  <si>
    <t xml:space="preserve"> state that I am the </t>
  </si>
  <si>
    <t xml:space="preserve"> of</t>
  </si>
  <si>
    <t>(title or position)</t>
  </si>
  <si>
    <t xml:space="preserve">  (Applicant) </t>
  </si>
  <si>
    <t>and that I am authorized to execute this document on behalf of the Applicant.  I further state based</t>
  </si>
  <si>
    <t>in part upon my personal knowledge and in part on the business records of the Applicant, that to</t>
  </si>
  <si>
    <t>the best of my knowledge, information and belief that all of the facts stated in response to the</t>
  </si>
  <si>
    <t xml:space="preserve">questions and requests for information contained in the foregoing Environmental Questionnaire are </t>
  </si>
  <si>
    <t xml:space="preserve">true. </t>
  </si>
  <si>
    <t xml:space="preserve">Signature </t>
  </si>
  <si>
    <t>Corporate Title</t>
  </si>
  <si>
    <t>Exhibit 8 Form - Housing Development Experience</t>
  </si>
  <si>
    <t>NAME:</t>
  </si>
  <si>
    <t>Name of Property, Address</t>
  </si>
  <si>
    <t>Capacity of Applicant/Developer</t>
  </si>
  <si>
    <t>Type of Project</t>
  </si>
  <si>
    <t>City, State</t>
  </si>
  <si>
    <t>Affordable</t>
  </si>
  <si>
    <t xml:space="preserve">Market </t>
  </si>
  <si>
    <t>Financing/Subsidy Program Utilized</t>
  </si>
  <si>
    <t>Status of Project</t>
  </si>
  <si>
    <t>Ex</t>
  </si>
  <si>
    <t xml:space="preserve">ABC Towers, fka XYZ Towers; 1600 Aloha Lane; Sunshine City, HI </t>
  </si>
  <si>
    <t>Developer/General Partner</t>
  </si>
  <si>
    <t xml:space="preserve">Family/Mixed-Use Mixed Income </t>
  </si>
  <si>
    <t xml:space="preserve">Sunshine City, HI </t>
  </si>
  <si>
    <t>50 @ 40%   50 @ 60%</t>
  </si>
  <si>
    <t xml:space="preserve">T/E Bond, LIHTC </t>
  </si>
  <si>
    <t>Operating for 20 years</t>
  </si>
  <si>
    <t>Affidavit</t>
  </si>
  <si>
    <t>(Market Analyst for HHFDC DURF Application)</t>
  </si>
  <si>
    <t>This Affidavit is duly made this</t>
  </si>
  <si>
    <t xml:space="preserve"> day of </t>
  </si>
  <si>
    <t>, 20</t>
  </si>
  <si>
    <t>,</t>
  </si>
  <si>
    <t>by</t>
  </si>
  <si>
    <t xml:space="preserve">, the </t>
  </si>
  <si>
    <t>(name of officer)</t>
  </si>
  <si>
    <t>of</t>
  </si>
  <si>
    <t xml:space="preserve">, a Hawaii </t>
  </si>
  <si>
    <t>(market analyst)</t>
  </si>
  <si>
    <t>(type of business)</t>
  </si>
  <si>
    <t>whose principal place of business is</t>
  </si>
  <si>
    <t>(street address)</t>
  </si>
  <si>
    <t>and whose post office address is</t>
  </si>
  <si>
    <t xml:space="preserve">certifies that </t>
  </si>
  <si>
    <t xml:space="preserve">(market analyst) </t>
  </si>
  <si>
    <t>has conducted a market analysis for</t>
  </si>
  <si>
    <t xml:space="preserve">(name of developer/applicant) </t>
  </si>
  <si>
    <t xml:space="preserve">on the </t>
  </si>
  <si>
    <t xml:space="preserve"> project, located at </t>
  </si>
  <si>
    <t xml:space="preserve">(name of project) </t>
  </si>
  <si>
    <t xml:space="preserve">(project address) </t>
  </si>
  <si>
    <t xml:space="preserve">Tax Map Key </t>
  </si>
  <si>
    <t xml:space="preserve"> certifies and confirms that </t>
  </si>
  <si>
    <t xml:space="preserve"> is not affiliated with, and does not </t>
  </si>
  <si>
    <t xml:space="preserve">have any self-dealings, related parties, or identity of interest with </t>
  </si>
  <si>
    <t xml:space="preserve"> except as noted on an attachment hereto.</t>
  </si>
  <si>
    <t>(developer/applicant)</t>
  </si>
  <si>
    <t>IN WITNESS WHEREOF,</t>
  </si>
  <si>
    <t xml:space="preserve">(name of officer) </t>
  </si>
  <si>
    <t>has caused this Affidavit to be signed as of the day and year first written above.</t>
  </si>
  <si>
    <t>(Market Analyst)</t>
  </si>
  <si>
    <t>Its</t>
  </si>
  <si>
    <t>STATE OF _________________________________________</t>
  </si>
  <si>
    <t>)</t>
  </si>
  <si>
    <t>) SS</t>
  </si>
  <si>
    <t>CITY AND COUNTY OF ______________________________</t>
  </si>
  <si>
    <t xml:space="preserve">On this </t>
  </si>
  <si>
    <t xml:space="preserve">  of </t>
  </si>
  <si>
    <t xml:space="preserve"> , before  </t>
  </si>
  <si>
    <t xml:space="preserve">me personally appeared </t>
  </si>
  <si>
    <t>to me known to be the person described in and who executed the foregoing instrument and acknowledged</t>
  </si>
  <si>
    <t>that he/she executed the same as his/her free act and deed.</t>
  </si>
  <si>
    <t xml:space="preserve"> (Notary Stamp or Seal)</t>
  </si>
  <si>
    <t xml:space="preserve">Print Name </t>
  </si>
  <si>
    <t>Notary Public, State of  _________________________</t>
  </si>
  <si>
    <t>My commission expires: ________________________</t>
  </si>
  <si>
    <t>Doc. Date: ____________________________</t>
  </si>
  <si>
    <t># Pages:  _________</t>
  </si>
  <si>
    <t>Notary Name:   _________________________</t>
  </si>
  <si>
    <t xml:space="preserve">Circuit </t>
  </si>
  <si>
    <t>Doc. Description:</t>
  </si>
  <si>
    <t>Notary Signature</t>
  </si>
  <si>
    <t>NOTARY CERTIFICATION</t>
  </si>
  <si>
    <t>(Owner/Developer of HHFDC DURF Application)</t>
  </si>
  <si>
    <t>(Developer/Applicant)</t>
  </si>
  <si>
    <t>3. HHFDC does not discriminate against any person because of race, color, religion, sex, including gender identity or expression, sexual orientation, disability, familial status, ancestry, age, marital status, or HIV infection.
4. DURF cannot be used in conjunction with HHFDC's Rental Housing Revolving Fund (RHRF) pursuant to Section 15-307-163, Hawaii Administrative Rules (HAR).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</si>
</sst>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409]mmmm\ d\,\ yyyy;@"/>
    <numFmt numFmtId="165" formatCode="_(* #,##0_);_(* \(#,##0\);_(* &quot;-&quot;??_);_(@_)"/>
    <numFmt numFmtId="166" formatCode="_(* #,##0.000_);_(* \(#,##0.000\);_(* &quot;-&quot;??_);_(@_)"/>
    <numFmt numFmtId="167" formatCode="[$-F800]dddd\,\ mmmm\ dd\,\ yyyy"/>
    <numFmt numFmtId="168" formatCode="&quot;$&quot;#,##0.00"/>
    <numFmt numFmtId="169" formatCode="0.000%"/>
    <numFmt numFmtId="170" formatCode="[$-409]mmm\-yy;@"/>
    <numFmt numFmtId="171" formatCode="[&lt;=9999999]###\-####;\(###\)\ ###\-####"/>
  </numFmts>
  <fonts count="34"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u/>
      <sz val="11"/>
      <color theme="1"/>
      <name val="Arial"/>
      <family val="2"/>
    </font>
    <font>
      <sz val="11"/>
      <color rgb="FF000000"/>
      <name val="Arial"/>
      <family val="2"/>
    </font>
    <font>
      <u/>
      <sz val="11"/>
      <color theme="1"/>
      <name val="Arial"/>
      <family val="2"/>
    </font>
    <font>
      <i/>
      <sz val="9"/>
      <color theme="1"/>
      <name val="Arial"/>
      <family val="2"/>
    </font>
    <font>
      <sz val="9"/>
      <color theme="1"/>
      <name val="Arial"/>
      <family val="2"/>
    </font>
    <font>
      <i/>
      <sz val="11"/>
      <color theme="1"/>
      <name val="Arial"/>
      <family val="2"/>
    </font>
    <font>
      <sz val="11"/>
      <name val="Arial"/>
      <family val="2"/>
    </font>
    <font>
      <b/>
      <sz val="11"/>
      <color theme="1"/>
      <name val="Calisto MT"/>
      <family val="1"/>
    </font>
    <font>
      <vertAlign val="superscript"/>
      <sz val="11"/>
      <color theme="1"/>
      <name val="Arial"/>
      <family val="2"/>
    </font>
    <font>
      <sz val="9"/>
      <color rgb="FF000000"/>
      <name val="Arial"/>
      <family val="2"/>
    </font>
    <font>
      <b/>
      <sz val="11"/>
      <name val="Arial"/>
      <family val="2"/>
    </font>
    <font>
      <sz val="11"/>
      <color theme="1"/>
      <name val="Times New Roman"/>
      <family val="1"/>
    </font>
    <font>
      <b/>
      <sz val="11"/>
      <color rgb="FF000000"/>
      <name val="Arial"/>
      <family val="2"/>
    </font>
    <font>
      <sz val="11"/>
      <name val="Calibri"/>
      <family val="2"/>
      <scheme val="minor"/>
    </font>
    <font>
      <sz val="8"/>
      <name val="Arial"/>
      <family val="2"/>
    </font>
    <font>
      <sz val="11"/>
      <color rgb="FFFF0000"/>
      <name val="Arial"/>
      <family val="2"/>
    </font>
    <font>
      <b/>
      <sz val="11"/>
      <color theme="1"/>
      <name val="Calibri"/>
      <family val="2"/>
      <scheme val="minor"/>
    </font>
    <font>
      <sz val="8"/>
      <color theme="1"/>
      <name val="Arial"/>
      <family val="2"/>
    </font>
    <font>
      <sz val="11"/>
      <color theme="1" tint="0.499984740745262"/>
      <name val="Arial"/>
      <family val="2"/>
    </font>
    <font>
      <b/>
      <sz val="11"/>
      <color theme="1"/>
      <name val="Times New Roman"/>
      <family val="1"/>
    </font>
    <font>
      <sz val="8"/>
      <color theme="1"/>
      <name val="Times New Roman"/>
      <family val="1"/>
    </font>
    <font>
      <u/>
      <sz val="11"/>
      <color theme="10"/>
      <name val="Calibri"/>
      <family val="2"/>
      <scheme val="minor"/>
    </font>
    <font>
      <sz val="8"/>
      <name val="Calibri"/>
      <family val="2"/>
      <scheme val="minor"/>
    </font>
    <font>
      <sz val="11"/>
      <name val="Times New Roman"/>
      <family val="1"/>
    </font>
    <font>
      <b/>
      <i/>
      <sz val="11"/>
      <color theme="1"/>
      <name val="Arial"/>
      <family val="2"/>
    </font>
    <font>
      <i/>
      <sz val="11"/>
      <color rgb="FF000000"/>
      <name val="Arial"/>
      <family val="2"/>
    </font>
    <font>
      <i/>
      <vertAlign val="superscript"/>
      <sz val="11"/>
      <color theme="1"/>
      <name val="Arial"/>
      <family val="2"/>
    </font>
    <font>
      <i/>
      <sz val="11"/>
      <name val="Arial"/>
      <family val="2"/>
    </font>
    <font>
      <i/>
      <sz val="11"/>
      <color theme="1"/>
      <name val="Times New Roman"/>
      <family val="1"/>
    </font>
    <font>
      <i/>
      <sz val="11"/>
      <color theme="1"/>
      <name val="Calibri"/>
      <family val="2"/>
      <scheme val="minor"/>
    </font>
  </fonts>
  <fills count="3">
    <fill>
      <patternFill patternType="none"/>
    </fill>
    <fill>
      <patternFill patternType="gray125"/>
    </fill>
    <fill>
      <patternFill patternType="solid">
        <fgColor theme="3" tint="0.79998168889431442"/>
        <bgColor indexed="64"/>
      </patternFill>
    </fill>
  </fills>
  <borders count="6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hair">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38" fontId="18" fillId="0" borderId="0"/>
    <xf numFmtId="0" fontId="25" fillId="0" borderId="0" applyNumberFormat="0" applyFill="0" applyBorder="0" applyAlignment="0" applyProtection="0"/>
  </cellStyleXfs>
  <cellXfs count="886">
    <xf numFmtId="0" fontId="0" fillId="0" borderId="0" xfId="0"/>
    <xf numFmtId="0" fontId="3" fillId="0" borderId="0" xfId="0" applyFont="1"/>
    <xf numFmtId="165" fontId="3" fillId="2" borderId="7" xfId="1" applyNumberFormat="1" applyFont="1" applyFill="1" applyBorder="1" applyProtection="1">
      <protection locked="0"/>
    </xf>
    <xf numFmtId="165" fontId="3" fillId="2" borderId="11" xfId="1" applyNumberFormat="1" applyFont="1" applyFill="1" applyBorder="1" applyProtection="1">
      <protection locked="0"/>
    </xf>
    <xf numFmtId="0" fontId="3" fillId="2" borderId="11" xfId="0" applyFont="1" applyFill="1" applyBorder="1" applyAlignment="1" applyProtection="1">
      <alignment horizontal="center"/>
      <protection locked="0"/>
    </xf>
    <xf numFmtId="0" fontId="3" fillId="2" borderId="1" xfId="0" applyFont="1" applyFill="1" applyBorder="1" applyProtection="1">
      <protection locked="0"/>
    </xf>
    <xf numFmtId="165" fontId="3" fillId="0" borderId="0" xfId="1" applyNumberFormat="1" applyFont="1" applyFill="1" applyBorder="1" applyAlignment="1" applyProtection="1">
      <alignment horizontal="left"/>
      <protection locked="0"/>
    </xf>
    <xf numFmtId="3" fontId="3" fillId="0" borderId="0" xfId="0" applyNumberFormat="1" applyFont="1" applyProtection="1">
      <protection locked="0"/>
    </xf>
    <xf numFmtId="3" fontId="0" fillId="0" borderId="0" xfId="0" applyNumberFormat="1" applyProtection="1">
      <protection locked="0"/>
    </xf>
    <xf numFmtId="0" fontId="3" fillId="2" borderId="11" xfId="0" applyFont="1" applyFill="1" applyBorder="1" applyAlignment="1" applyProtection="1">
      <alignment horizontal="center" vertical="center"/>
      <protection locked="0"/>
    </xf>
    <xf numFmtId="0" fontId="2" fillId="0" borderId="0" xfId="0" applyFont="1"/>
    <xf numFmtId="165" fontId="3" fillId="0" borderId="0" xfId="1" applyNumberFormat="1" applyFont="1" applyFill="1" applyBorder="1" applyAlignment="1" applyProtection="1">
      <protection locked="0"/>
    </xf>
    <xf numFmtId="165" fontId="3" fillId="0" borderId="0" xfId="1" applyNumberFormat="1" applyFont="1" applyFill="1" applyBorder="1" applyAlignment="1" applyProtection="1">
      <alignment wrapText="1"/>
      <protection locked="0"/>
    </xf>
    <xf numFmtId="165" fontId="3" fillId="0" borderId="0" xfId="1" applyNumberFormat="1" applyFont="1" applyFill="1" applyBorder="1" applyAlignment="1" applyProtection="1">
      <alignment horizontal="right"/>
      <protection locked="0"/>
    </xf>
    <xf numFmtId="165" fontId="8" fillId="0" borderId="0" xfId="1" applyNumberFormat="1" applyFont="1" applyFill="1" applyBorder="1" applyAlignment="1" applyProtection="1">
      <protection locked="0"/>
    </xf>
    <xf numFmtId="165" fontId="3" fillId="2" borderId="9" xfId="1" applyNumberFormat="1" applyFont="1" applyFill="1" applyBorder="1" applyProtection="1">
      <protection locked="0"/>
    </xf>
    <xf numFmtId="165" fontId="3" fillId="2" borderId="8" xfId="1" applyNumberFormat="1" applyFont="1" applyFill="1" applyBorder="1" applyProtection="1">
      <protection locked="0"/>
    </xf>
    <xf numFmtId="165" fontId="3" fillId="2" borderId="12" xfId="1" applyNumberFormat="1" applyFont="1" applyFill="1" applyBorder="1" applyProtection="1">
      <protection locked="0"/>
    </xf>
    <xf numFmtId="165" fontId="3" fillId="2" borderId="6" xfId="1" applyNumberFormat="1" applyFont="1" applyFill="1" applyBorder="1" applyProtection="1">
      <protection locked="0"/>
    </xf>
    <xf numFmtId="165" fontId="10" fillId="0" borderId="8" xfId="1" applyNumberFormat="1" applyFont="1" applyFill="1" applyBorder="1" applyProtection="1">
      <protection locked="0"/>
    </xf>
    <xf numFmtId="0" fontId="3" fillId="0" borderId="0" xfId="0" applyFont="1" applyProtection="1">
      <protection locked="0"/>
    </xf>
    <xf numFmtId="0" fontId="3" fillId="2" borderId="17" xfId="0" applyFont="1" applyFill="1" applyBorder="1" applyProtection="1">
      <protection locked="0"/>
    </xf>
    <xf numFmtId="165" fontId="3" fillId="2" borderId="18" xfId="1" applyNumberFormat="1" applyFont="1" applyFill="1" applyBorder="1" applyProtection="1">
      <protection locked="0"/>
    </xf>
    <xf numFmtId="0" fontId="3" fillId="2" borderId="20" xfId="0" applyFont="1" applyFill="1" applyBorder="1" applyProtection="1">
      <protection locked="0"/>
    </xf>
    <xf numFmtId="165" fontId="3" fillId="2" borderId="21" xfId="1" applyNumberFormat="1" applyFont="1" applyFill="1" applyBorder="1" applyProtection="1">
      <protection locked="0"/>
    </xf>
    <xf numFmtId="165" fontId="3" fillId="2" borderId="24" xfId="1" applyNumberFormat="1" applyFont="1" applyFill="1" applyBorder="1" applyProtection="1">
      <protection locked="0"/>
    </xf>
    <xf numFmtId="165" fontId="3" fillId="2" borderId="28" xfId="1" applyNumberFormat="1" applyFont="1" applyFill="1" applyBorder="1" applyProtection="1">
      <protection locked="0"/>
    </xf>
    <xf numFmtId="9" fontId="3" fillId="2" borderId="1" xfId="0" applyNumberFormat="1" applyFont="1" applyFill="1" applyBorder="1" applyProtection="1">
      <protection locked="0"/>
    </xf>
    <xf numFmtId="9" fontId="3" fillId="2" borderId="2" xfId="0" applyNumberFormat="1" applyFont="1" applyFill="1" applyBorder="1" applyProtection="1">
      <protection locked="0"/>
    </xf>
    <xf numFmtId="165" fontId="3" fillId="2" borderId="14" xfId="1" applyNumberFormat="1" applyFont="1" applyFill="1" applyBorder="1" applyProtection="1">
      <protection locked="0"/>
    </xf>
    <xf numFmtId="10" fontId="2" fillId="0" borderId="3" xfId="1" applyNumberFormat="1" applyFont="1" applyFill="1" applyBorder="1" applyAlignment="1" applyProtection="1">
      <alignment horizontal="right"/>
      <protection locked="0"/>
    </xf>
    <xf numFmtId="10" fontId="2" fillId="0" borderId="3" xfId="2" applyNumberFormat="1" applyFont="1" applyFill="1" applyBorder="1" applyAlignment="1" applyProtection="1">
      <alignment horizontal="right"/>
      <protection locked="0"/>
    </xf>
    <xf numFmtId="10" fontId="2" fillId="0" borderId="13" xfId="2" applyNumberFormat="1" applyFont="1" applyFill="1" applyBorder="1" applyAlignment="1" applyProtection="1">
      <alignment horizontal="right"/>
      <protection locked="0"/>
    </xf>
    <xf numFmtId="170" fontId="3" fillId="2" borderId="6" xfId="1" applyNumberFormat="1" applyFont="1" applyFill="1" applyBorder="1" applyAlignment="1" applyProtection="1">
      <alignment horizontal="right"/>
      <protection locked="0"/>
    </xf>
    <xf numFmtId="170" fontId="3" fillId="2" borderId="7" xfId="1" applyNumberFormat="1" applyFont="1" applyFill="1" applyBorder="1" applyAlignment="1" applyProtection="1">
      <alignment horizontal="right"/>
      <protection locked="0"/>
    </xf>
    <xf numFmtId="10" fontId="3" fillId="2" borderId="1" xfId="0" applyNumberFormat="1" applyFont="1" applyFill="1" applyBorder="1" applyProtection="1">
      <protection locked="0"/>
    </xf>
    <xf numFmtId="165" fontId="10" fillId="0" borderId="7" xfId="1" applyNumberFormat="1" applyFont="1" applyBorder="1" applyProtection="1"/>
    <xf numFmtId="165" fontId="3" fillId="2" borderId="2" xfId="0" applyNumberFormat="1" applyFont="1" applyFill="1" applyBorder="1" applyProtection="1">
      <protection locked="0"/>
    </xf>
    <xf numFmtId="165" fontId="3" fillId="2" borderId="14" xfId="0" applyNumberFormat="1" applyFont="1" applyFill="1" applyBorder="1" applyProtection="1">
      <protection locked="0"/>
    </xf>
    <xf numFmtId="0" fontId="3" fillId="2" borderId="11" xfId="0" applyFont="1" applyFill="1" applyBorder="1" applyAlignment="1" applyProtection="1">
      <alignment horizontal="left" vertical="top" wrapText="1" indent="1"/>
      <protection locked="0"/>
    </xf>
    <xf numFmtId="0" fontId="3" fillId="2" borderId="11" xfId="0" applyFont="1" applyFill="1" applyBorder="1" applyAlignment="1" applyProtection="1">
      <alignment wrapText="1"/>
      <protection locked="0"/>
    </xf>
    <xf numFmtId="49" fontId="3" fillId="0" borderId="0" xfId="0" applyNumberFormat="1" applyFont="1" applyAlignment="1" applyProtection="1">
      <alignment vertical="top" wrapText="1"/>
      <protection locked="0"/>
    </xf>
    <xf numFmtId="49" fontId="6" fillId="0" borderId="0" xfId="0" applyNumberFormat="1" applyFont="1" applyAlignment="1" applyProtection="1">
      <alignment vertical="top" wrapText="1"/>
      <protection locked="0"/>
    </xf>
    <xf numFmtId="49" fontId="3" fillId="0" borderId="0" xfId="0" applyNumberFormat="1" applyFont="1" applyAlignment="1" applyProtection="1">
      <alignment wrapText="1"/>
      <protection locked="0"/>
    </xf>
    <xf numFmtId="166" fontId="3" fillId="2" borderId="1" xfId="1" applyNumberFormat="1" applyFont="1" applyFill="1" applyBorder="1" applyAlignment="1" applyProtection="1">
      <alignment horizontal="left"/>
      <protection locked="0"/>
    </xf>
    <xf numFmtId="49" fontId="2" fillId="0" borderId="0" xfId="0" applyNumberFormat="1" applyFont="1"/>
    <xf numFmtId="49" fontId="3" fillId="0" borderId="0" xfId="0" applyNumberFormat="1" applyFont="1" applyAlignment="1">
      <alignment horizontal="left" vertical="top"/>
    </xf>
    <xf numFmtId="0" fontId="2" fillId="0" borderId="0" xfId="0" applyFont="1" applyAlignment="1">
      <alignment vertical="top"/>
    </xf>
    <xf numFmtId="49" fontId="3" fillId="0" borderId="40" xfId="0" applyNumberFormat="1" applyFont="1" applyBorder="1" applyAlignment="1">
      <alignment vertical="top" wrapText="1"/>
    </xf>
    <xf numFmtId="49" fontId="3" fillId="0" borderId="46" xfId="0" applyNumberFormat="1" applyFont="1" applyBorder="1" applyAlignment="1">
      <alignment vertical="top" wrapText="1"/>
    </xf>
    <xf numFmtId="49" fontId="2" fillId="0" borderId="36" xfId="0" applyNumberFormat="1" applyFont="1" applyBorder="1" applyAlignment="1">
      <alignment vertical="center"/>
    </xf>
    <xf numFmtId="165" fontId="3" fillId="2" borderId="2" xfId="1" applyNumberFormat="1" applyFont="1" applyFill="1" applyBorder="1" applyAlignment="1" applyProtection="1">
      <protection locked="0"/>
    </xf>
    <xf numFmtId="0" fontId="3" fillId="0" borderId="0" xfId="0" applyFont="1" applyAlignment="1" applyProtection="1">
      <alignment horizontal="left" vertical="top" wrapText="1" indent="1"/>
      <protection locked="0"/>
    </xf>
    <xf numFmtId="0" fontId="3" fillId="0" borderId="3" xfId="0" applyFont="1" applyBorder="1" applyAlignment="1" applyProtection="1">
      <alignment vertical="top" wrapText="1"/>
      <protection locked="0"/>
    </xf>
    <xf numFmtId="0" fontId="3" fillId="0" borderId="3" xfId="0" applyFont="1" applyBorder="1" applyAlignment="1" applyProtection="1">
      <alignment horizontal="left" vertical="top" wrapText="1" indent="1"/>
      <protection locked="0"/>
    </xf>
    <xf numFmtId="165" fontId="19" fillId="0" borderId="0" xfId="1" applyNumberFormat="1" applyFont="1" applyFill="1" applyBorder="1" applyAlignment="1" applyProtection="1">
      <protection locked="0"/>
    </xf>
    <xf numFmtId="165" fontId="19" fillId="0" borderId="0" xfId="1" applyNumberFormat="1" applyFont="1" applyFill="1" applyBorder="1" applyAlignment="1" applyProtection="1">
      <alignment wrapText="1"/>
      <protection locked="0"/>
    </xf>
    <xf numFmtId="9" fontId="3" fillId="2" borderId="11" xfId="2" applyFont="1" applyFill="1" applyBorder="1" applyProtection="1">
      <protection locked="0"/>
    </xf>
    <xf numFmtId="165" fontId="10" fillId="0" borderId="0" xfId="1" applyNumberFormat="1" applyFont="1" applyFill="1" applyBorder="1" applyAlignment="1" applyProtection="1">
      <protection locked="0"/>
    </xf>
    <xf numFmtId="165" fontId="10" fillId="0" borderId="0" xfId="1" applyNumberFormat="1" applyFont="1" applyFill="1" applyBorder="1" applyAlignment="1" applyProtection="1">
      <alignment wrapText="1"/>
      <protection locked="0"/>
    </xf>
    <xf numFmtId="0" fontId="25" fillId="0" borderId="0" xfId="4" applyProtection="1">
      <protection locked="0"/>
    </xf>
    <xf numFmtId="0" fontId="3" fillId="0" borderId="0" xfId="0" applyFont="1" applyAlignment="1">
      <alignment vertical="top" wrapText="1"/>
    </xf>
    <xf numFmtId="0" fontId="3" fillId="0" borderId="25" xfId="0" applyFont="1" applyBorder="1" applyAlignment="1">
      <alignment vertical="top" wrapText="1"/>
    </xf>
    <xf numFmtId="0" fontId="3" fillId="0" borderId="50" xfId="0" applyFont="1" applyBorder="1" applyAlignment="1">
      <alignment horizontal="left" vertical="top"/>
    </xf>
    <xf numFmtId="0" fontId="3" fillId="0" borderId="25" xfId="0" applyFont="1" applyBorder="1" applyAlignment="1" applyProtection="1">
      <alignment horizontal="left" wrapText="1"/>
      <protection locked="0"/>
    </xf>
    <xf numFmtId="0" fontId="0" fillId="0" borderId="25" xfId="0"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0" fillId="0" borderId="20" xfId="0" applyBorder="1" applyAlignment="1" applyProtection="1">
      <alignment horizontal="left" wrapText="1"/>
      <protection locked="0"/>
    </xf>
    <xf numFmtId="164" fontId="3" fillId="0" borderId="25" xfId="1" applyNumberFormat="1" applyFont="1" applyFill="1" applyBorder="1" applyAlignment="1" applyProtection="1">
      <protection locked="0"/>
    </xf>
    <xf numFmtId="164" fontId="3" fillId="0" borderId="20" xfId="1" applyNumberFormat="1" applyFont="1" applyFill="1" applyBorder="1" applyAlignment="1" applyProtection="1">
      <protection locked="0"/>
    </xf>
    <xf numFmtId="165" fontId="3" fillId="0" borderId="20" xfId="1" applyNumberFormat="1" applyFont="1" applyFill="1" applyBorder="1" applyAlignment="1" applyProtection="1">
      <protection locked="0"/>
    </xf>
    <xf numFmtId="165" fontId="3" fillId="2" borderId="63" xfId="1" applyNumberFormat="1" applyFont="1" applyFill="1" applyBorder="1" applyProtection="1">
      <protection locked="0"/>
    </xf>
    <xf numFmtId="0" fontId="3" fillId="2" borderId="29" xfId="0" applyFont="1" applyFill="1" applyBorder="1" applyAlignment="1" applyProtection="1">
      <alignment horizontal="center"/>
      <protection locked="0"/>
    </xf>
    <xf numFmtId="169" fontId="3" fillId="2" borderId="19" xfId="2" applyNumberFormat="1" applyFont="1" applyFill="1" applyBorder="1" applyProtection="1">
      <protection locked="0"/>
    </xf>
    <xf numFmtId="165" fontId="3" fillId="2" borderId="19" xfId="1" applyNumberFormat="1" applyFont="1" applyFill="1" applyBorder="1" applyProtection="1">
      <protection locked="0"/>
    </xf>
    <xf numFmtId="0" fontId="3" fillId="2" borderId="20" xfId="0" applyFont="1" applyFill="1" applyBorder="1" applyAlignment="1" applyProtection="1">
      <alignment horizontal="center"/>
      <protection locked="0"/>
    </xf>
    <xf numFmtId="165" fontId="10" fillId="0" borderId="19" xfId="1" applyNumberFormat="1" applyFont="1" applyFill="1" applyBorder="1" applyProtection="1">
      <protection locked="0"/>
    </xf>
    <xf numFmtId="0" fontId="3" fillId="0" borderId="20" xfId="0" applyFont="1" applyBorder="1" applyProtection="1">
      <protection locked="0"/>
    </xf>
    <xf numFmtId="169" fontId="3" fillId="2" borderId="21" xfId="2" applyNumberFormat="1" applyFont="1" applyFill="1" applyBorder="1" applyProtection="1">
      <protection locked="0"/>
    </xf>
    <xf numFmtId="0" fontId="3" fillId="0" borderId="20" xfId="0" applyFont="1" applyBorder="1" applyAlignment="1" applyProtection="1">
      <alignment horizontal="left"/>
      <protection locked="0"/>
    </xf>
    <xf numFmtId="0" fontId="3" fillId="0" borderId="29" xfId="0" applyFont="1" applyBorder="1" applyAlignment="1" applyProtection="1">
      <alignment horizontal="left"/>
      <protection locked="0"/>
    </xf>
    <xf numFmtId="165" fontId="3" fillId="2" borderId="55" xfId="1" applyNumberFormat="1" applyFont="1" applyFill="1" applyBorder="1" applyProtection="1">
      <protection locked="0"/>
    </xf>
    <xf numFmtId="165" fontId="3" fillId="2" borderId="29" xfId="1" applyNumberFormat="1" applyFont="1" applyFill="1" applyBorder="1" applyProtection="1">
      <protection locked="0"/>
    </xf>
    <xf numFmtId="10" fontId="3" fillId="2" borderId="20" xfId="0" applyNumberFormat="1" applyFont="1" applyFill="1" applyBorder="1" applyProtection="1">
      <protection locked="0"/>
    </xf>
    <xf numFmtId="165" fontId="10" fillId="0" borderId="63" xfId="1" applyNumberFormat="1" applyFont="1" applyBorder="1" applyProtection="1"/>
    <xf numFmtId="165" fontId="10" fillId="0" borderId="62" xfId="1" applyNumberFormat="1" applyFont="1" applyBorder="1" applyProtection="1"/>
    <xf numFmtId="165" fontId="10" fillId="0" borderId="29" xfId="1" applyNumberFormat="1" applyFont="1" applyBorder="1" applyProtection="1"/>
    <xf numFmtId="165" fontId="10" fillId="0" borderId="21" xfId="1" applyNumberFormat="1" applyFont="1" applyBorder="1" applyProtection="1"/>
    <xf numFmtId="9" fontId="3" fillId="2" borderId="62" xfId="2" applyFont="1" applyFill="1" applyBorder="1" applyProtection="1">
      <protection locked="0"/>
    </xf>
    <xf numFmtId="10" fontId="2" fillId="0" borderId="2" xfId="2" applyNumberFormat="1" applyFont="1" applyFill="1" applyBorder="1" applyAlignment="1" applyProtection="1">
      <alignment horizontal="right"/>
      <protection locked="0"/>
    </xf>
    <xf numFmtId="10" fontId="2" fillId="0" borderId="14" xfId="2" applyNumberFormat="1" applyFont="1" applyFill="1" applyBorder="1" applyAlignment="1" applyProtection="1">
      <alignment horizontal="right"/>
      <protection locked="0"/>
    </xf>
    <xf numFmtId="10" fontId="2" fillId="0" borderId="10" xfId="1" applyNumberFormat="1" applyFont="1" applyFill="1" applyBorder="1" applyAlignment="1" applyProtection="1">
      <alignment horizontal="right"/>
      <protection locked="0"/>
    </xf>
    <xf numFmtId="10" fontId="2" fillId="0" borderId="2" xfId="1" applyNumberFormat="1" applyFont="1" applyFill="1" applyBorder="1" applyAlignment="1" applyProtection="1">
      <alignment horizontal="right"/>
      <protection locked="0"/>
    </xf>
    <xf numFmtId="10" fontId="2" fillId="0" borderId="14" xfId="1" applyNumberFormat="1" applyFont="1" applyFill="1" applyBorder="1" applyAlignment="1" applyProtection="1">
      <alignment horizontal="right"/>
      <protection locked="0"/>
    </xf>
    <xf numFmtId="0" fontId="2" fillId="0" borderId="0" xfId="0" applyFont="1" applyProtection="1">
      <protection locked="0"/>
    </xf>
    <xf numFmtId="0" fontId="0" fillId="0" borderId="0" xfId="0" applyProtection="1">
      <protection locked="0"/>
    </xf>
    <xf numFmtId="0" fontId="10" fillId="0" borderId="0" xfId="0" applyFont="1" applyProtection="1">
      <protection locked="0"/>
    </xf>
    <xf numFmtId="0" fontId="17" fillId="0" borderId="0" xfId="0" applyFont="1" applyProtection="1">
      <protection locked="0"/>
    </xf>
    <xf numFmtId="165" fontId="5" fillId="0" borderId="0" xfId="1" applyNumberFormat="1" applyFont="1" applyAlignment="1" applyProtection="1">
      <alignment horizontal="right"/>
      <protection locked="0"/>
    </xf>
    <xf numFmtId="165" fontId="3" fillId="0" borderId="0" xfId="1" applyNumberFormat="1" applyFont="1" applyProtection="1">
      <protection locked="0"/>
    </xf>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3" fillId="0" borderId="0" xfId="0" applyFont="1" applyAlignment="1" applyProtection="1">
      <alignment horizontal="right"/>
      <protection locked="0"/>
    </xf>
    <xf numFmtId="0" fontId="3" fillId="0" borderId="4" xfId="0" applyFont="1" applyBorder="1" applyProtection="1">
      <protection locked="0"/>
    </xf>
    <xf numFmtId="0" fontId="3" fillId="0" borderId="5"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6" xfId="0" applyFont="1" applyBorder="1" applyProtection="1">
      <protection locked="0"/>
    </xf>
    <xf numFmtId="0" fontId="3" fillId="0" borderId="1" xfId="0" applyFont="1" applyBorder="1" applyProtection="1">
      <protection locked="0"/>
    </xf>
    <xf numFmtId="0" fontId="3" fillId="0" borderId="7" xfId="0" applyFont="1" applyBorder="1" applyAlignment="1" applyProtection="1">
      <alignment horizontal="center"/>
      <protection locked="0"/>
    </xf>
    <xf numFmtId="0" fontId="3" fillId="0" borderId="16" xfId="0" applyFont="1" applyBorder="1" applyProtection="1">
      <protection locked="0"/>
    </xf>
    <xf numFmtId="0" fontId="3" fillId="0" borderId="17" xfId="0" applyFont="1" applyBorder="1" applyProtection="1">
      <protection locked="0"/>
    </xf>
    <xf numFmtId="0" fontId="3" fillId="0" borderId="31" xfId="0" applyFont="1" applyBorder="1" applyProtection="1">
      <protection locked="0"/>
    </xf>
    <xf numFmtId="9" fontId="3" fillId="0" borderId="0" xfId="2" applyFont="1" applyBorder="1" applyProtection="1">
      <protection locked="0"/>
    </xf>
    <xf numFmtId="0" fontId="3" fillId="0" borderId="19" xfId="0" applyFont="1" applyBorder="1" applyProtection="1">
      <protection locked="0"/>
    </xf>
    <xf numFmtId="0" fontId="3" fillId="0" borderId="29" xfId="0" applyFont="1" applyBorder="1" applyProtection="1">
      <protection locked="0"/>
    </xf>
    <xf numFmtId="0" fontId="5" fillId="0" borderId="20" xfId="0" applyFont="1" applyBorder="1" applyProtection="1">
      <protection locked="0"/>
    </xf>
    <xf numFmtId="0" fontId="3" fillId="0" borderId="55" xfId="0" applyFont="1" applyBorder="1" applyProtection="1">
      <protection locked="0"/>
    </xf>
    <xf numFmtId="0" fontId="5" fillId="0" borderId="25" xfId="0" applyFont="1" applyBorder="1" applyProtection="1">
      <protection locked="0"/>
    </xf>
    <xf numFmtId="0" fontId="3" fillId="0" borderId="62" xfId="0" applyFont="1" applyBorder="1" applyProtection="1">
      <protection locked="0"/>
    </xf>
    <xf numFmtId="0" fontId="2" fillId="0" borderId="6" xfId="0" applyFont="1" applyBorder="1" applyProtection="1">
      <protection locked="0"/>
    </xf>
    <xf numFmtId="0" fontId="2" fillId="0" borderId="1" xfId="0" applyFont="1" applyBorder="1" applyProtection="1">
      <protection locked="0"/>
    </xf>
    <xf numFmtId="165" fontId="3" fillId="0" borderId="0" xfId="0" applyNumberFormat="1" applyFont="1" applyProtection="1">
      <protection locked="0"/>
    </xf>
    <xf numFmtId="0" fontId="29" fillId="0" borderId="61" xfId="0" quotePrefix="1" applyFont="1" applyBorder="1" applyAlignment="1" applyProtection="1">
      <alignment wrapText="1"/>
      <protection locked="0"/>
    </xf>
    <xf numFmtId="0" fontId="13" fillId="0" borderId="25" xfId="0" quotePrefix="1" applyFont="1" applyBorder="1" applyAlignment="1" applyProtection="1">
      <alignment wrapText="1"/>
      <protection locked="0"/>
    </xf>
    <xf numFmtId="0" fontId="13" fillId="0" borderId="54" xfId="0" quotePrefix="1" applyFont="1" applyBorder="1" applyAlignment="1" applyProtection="1">
      <alignment wrapText="1"/>
      <protection locked="0"/>
    </xf>
    <xf numFmtId="165" fontId="3" fillId="0" borderId="0" xfId="1" applyNumberFormat="1" applyFont="1" applyAlignment="1" applyProtection="1">
      <alignment horizontal="right"/>
      <protection locked="0"/>
    </xf>
    <xf numFmtId="0" fontId="3" fillId="0" borderId="5" xfId="0" applyFont="1" applyBorder="1" applyProtection="1">
      <protection locked="0"/>
    </xf>
    <xf numFmtId="0" fontId="3" fillId="0" borderId="7" xfId="0" applyFont="1" applyBorder="1" applyProtection="1">
      <protection locked="0"/>
    </xf>
    <xf numFmtId="0" fontId="3" fillId="2" borderId="11" xfId="0" applyFont="1" applyFill="1" applyBorder="1" applyProtection="1">
      <protection locked="0"/>
    </xf>
    <xf numFmtId="2" fontId="3" fillId="0" borderId="0" xfId="0" applyNumberFormat="1" applyFont="1" applyProtection="1">
      <protection locked="0"/>
    </xf>
    <xf numFmtId="0" fontId="2" fillId="0" borderId="11" xfId="0" applyFont="1" applyBorder="1" applyProtection="1">
      <protection locked="0"/>
    </xf>
    <xf numFmtId="165" fontId="2" fillId="0" borderId="0" xfId="0" applyNumberFormat="1" applyFont="1" applyAlignment="1" applyProtection="1">
      <alignment horizontal="right"/>
      <protection locked="0"/>
    </xf>
    <xf numFmtId="0" fontId="4" fillId="0" borderId="0" xfId="0" applyFont="1" applyProtection="1">
      <protection locked="0"/>
    </xf>
    <xf numFmtId="1" fontId="3" fillId="0" borderId="0" xfId="0" applyNumberFormat="1" applyFont="1" applyProtection="1">
      <protection locked="0"/>
    </xf>
    <xf numFmtId="43" fontId="3" fillId="0" borderId="0" xfId="0" applyNumberFormat="1" applyFont="1" applyProtection="1">
      <protection locked="0"/>
    </xf>
    <xf numFmtId="0" fontId="2" fillId="0" borderId="0" xfId="0" applyFont="1" applyAlignment="1" applyProtection="1">
      <alignment horizontal="right"/>
      <protection locked="0"/>
    </xf>
    <xf numFmtId="2" fontId="2" fillId="0" borderId="0" xfId="0" applyNumberFormat="1" applyFont="1" applyAlignment="1" applyProtection="1">
      <alignment horizontal="right"/>
      <protection locked="0"/>
    </xf>
    <xf numFmtId="0" fontId="2" fillId="0" borderId="11" xfId="0" applyFont="1" applyBorder="1" applyAlignment="1" applyProtection="1">
      <alignment horizontal="center"/>
      <protection locked="0"/>
    </xf>
    <xf numFmtId="0" fontId="9" fillId="0" borderId="57" xfId="0" applyFont="1" applyBorder="1" applyProtection="1">
      <protection locked="0"/>
    </xf>
    <xf numFmtId="0" fontId="3" fillId="0" borderId="60" xfId="0" applyFont="1" applyBorder="1" applyProtection="1">
      <protection locked="0"/>
    </xf>
    <xf numFmtId="0" fontId="3" fillId="0" borderId="56" xfId="0" applyFont="1" applyBorder="1" applyProtection="1">
      <protection locked="0"/>
    </xf>
    <xf numFmtId="0" fontId="9" fillId="0" borderId="51" xfId="0" applyFont="1" applyBorder="1" applyProtection="1">
      <protection locked="0"/>
    </xf>
    <xf numFmtId="0" fontId="3" fillId="0" borderId="52" xfId="0" applyFont="1" applyBorder="1" applyProtection="1">
      <protection locked="0"/>
    </xf>
    <xf numFmtId="9" fontId="3" fillId="0" borderId="18" xfId="2" applyFont="1" applyBorder="1" applyProtection="1"/>
    <xf numFmtId="9" fontId="3" fillId="0" borderId="21" xfId="2" applyFont="1" applyBorder="1" applyProtection="1"/>
    <xf numFmtId="9" fontId="3" fillId="0" borderId="63" xfId="2" applyFont="1" applyBorder="1" applyProtection="1"/>
    <xf numFmtId="9" fontId="2" fillId="0" borderId="9" xfId="2" applyFont="1" applyBorder="1" applyProtection="1"/>
    <xf numFmtId="9" fontId="2" fillId="0" borderId="11" xfId="2" applyFont="1" applyBorder="1" applyProtection="1"/>
    <xf numFmtId="165" fontId="2" fillId="0" borderId="7" xfId="1" applyNumberFormat="1" applyFont="1" applyBorder="1" applyAlignment="1" applyProtection="1">
      <alignment horizontal="right"/>
    </xf>
    <xf numFmtId="165" fontId="3" fillId="0" borderId="11" xfId="0" applyNumberFormat="1" applyFont="1" applyBorder="1" applyAlignment="1">
      <alignment horizontal="right"/>
    </xf>
    <xf numFmtId="9" fontId="3" fillId="0" borderId="11" xfId="2" applyFont="1" applyBorder="1" applyProtection="1"/>
    <xf numFmtId="165" fontId="2" fillId="0" borderId="11" xfId="0" applyNumberFormat="1" applyFont="1" applyBorder="1" applyAlignment="1">
      <alignment horizontal="right"/>
    </xf>
    <xf numFmtId="165" fontId="2" fillId="0" borderId="2" xfId="0" applyNumberFormat="1" applyFont="1" applyBorder="1" applyAlignment="1">
      <alignment horizontal="right"/>
    </xf>
    <xf numFmtId="165" fontId="2" fillId="0" borderId="10" xfId="0" applyNumberFormat="1" applyFont="1" applyBorder="1" applyAlignment="1">
      <alignment horizontal="right"/>
    </xf>
    <xf numFmtId="0" fontId="3" fillId="0" borderId="8" xfId="0" applyFont="1" applyBorder="1" applyProtection="1">
      <protection locked="0"/>
    </xf>
    <xf numFmtId="165" fontId="3" fillId="0" borderId="3" xfId="1" applyNumberFormat="1" applyFont="1" applyBorder="1" applyAlignment="1" applyProtection="1">
      <alignment horizontal="left"/>
      <protection locked="0"/>
    </xf>
    <xf numFmtId="165" fontId="3" fillId="0" borderId="0" xfId="1" applyNumberFormat="1" applyFont="1" applyAlignment="1" applyProtection="1">
      <alignment horizontal="left"/>
      <protection locked="0"/>
    </xf>
    <xf numFmtId="0" fontId="3" fillId="0" borderId="27" xfId="0" applyFont="1" applyBorder="1" applyProtection="1">
      <protection locked="0"/>
    </xf>
    <xf numFmtId="0" fontId="9" fillId="0" borderId="0" xfId="0" applyFont="1" applyAlignment="1" applyProtection="1">
      <alignment horizontal="left" vertical="center"/>
      <protection locked="0"/>
    </xf>
    <xf numFmtId="0" fontId="9" fillId="0" borderId="0" xfId="0" applyFont="1" applyAlignment="1" applyProtection="1">
      <alignment vertical="top"/>
      <protection locked="0"/>
    </xf>
    <xf numFmtId="0" fontId="3" fillId="0" borderId="0" xfId="0" applyFont="1" applyAlignment="1" applyProtection="1">
      <alignment vertical="top"/>
      <protection locked="0"/>
    </xf>
    <xf numFmtId="0" fontId="9" fillId="0" borderId="0" xfId="0" applyFont="1" applyAlignment="1" applyProtection="1">
      <alignment vertical="center"/>
      <protection locked="0"/>
    </xf>
    <xf numFmtId="0" fontId="2" fillId="0" borderId="25" xfId="0" applyFont="1" applyBorder="1" applyProtection="1">
      <protection locked="0"/>
    </xf>
    <xf numFmtId="0" fontId="3" fillId="0" borderId="20" xfId="0" applyFont="1" applyBorder="1" applyAlignment="1" applyProtection="1">
      <alignment vertical="top"/>
      <protection locked="0"/>
    </xf>
    <xf numFmtId="0" fontId="3" fillId="0" borderId="0" xfId="0" applyFont="1" applyAlignment="1" applyProtection="1">
      <alignment horizontal="left" vertical="center"/>
      <protection locked="0"/>
    </xf>
    <xf numFmtId="0" fontId="3" fillId="2" borderId="2" xfId="0" applyFont="1" applyFill="1" applyBorder="1" applyProtection="1">
      <protection locked="0"/>
    </xf>
    <xf numFmtId="0" fontId="9" fillId="0" borderId="0" xfId="0" applyFont="1" applyProtection="1">
      <protection locked="0"/>
    </xf>
    <xf numFmtId="0" fontId="7" fillId="0" borderId="0" xfId="0" applyFont="1" applyProtection="1">
      <protection locked="0"/>
    </xf>
    <xf numFmtId="0" fontId="3" fillId="0" borderId="25" xfId="0" applyFont="1" applyBorder="1" applyAlignment="1" applyProtection="1">
      <alignment horizontal="left" indent="2"/>
      <protection locked="0"/>
    </xf>
    <xf numFmtId="0" fontId="3" fillId="0" borderId="20" xfId="0" applyFont="1" applyBorder="1" applyAlignment="1" applyProtection="1">
      <alignment horizontal="left" indent="2"/>
      <protection locked="0"/>
    </xf>
    <xf numFmtId="0" fontId="3" fillId="0" borderId="0" xfId="0" applyFont="1" applyAlignment="1" applyProtection="1">
      <alignment horizontal="left" indent="2"/>
      <protection locked="0"/>
    </xf>
    <xf numFmtId="0" fontId="3" fillId="0" borderId="25" xfId="0" applyFont="1" applyBorder="1" applyProtection="1">
      <protection locked="0"/>
    </xf>
    <xf numFmtId="0" fontId="9" fillId="0" borderId="0" xfId="0" applyFont="1" applyAlignment="1" applyProtection="1">
      <alignment horizontal="left"/>
      <protection locked="0"/>
    </xf>
    <xf numFmtId="0" fontId="3" fillId="0" borderId="3" xfId="0" applyFont="1" applyBorder="1" applyProtection="1">
      <protection locked="0"/>
    </xf>
    <xf numFmtId="0" fontId="7" fillId="0" borderId="0" xfId="0" applyFont="1" applyAlignment="1" applyProtection="1">
      <alignment vertical="top"/>
      <protection locked="0"/>
    </xf>
    <xf numFmtId="0" fontId="7" fillId="0" borderId="25" xfId="0" applyFont="1" applyBorder="1" applyAlignment="1" applyProtection="1">
      <alignment vertical="top"/>
      <protection locked="0"/>
    </xf>
    <xf numFmtId="43" fontId="3" fillId="0" borderId="0" xfId="1" applyFont="1" applyProtection="1">
      <protection locked="0"/>
    </xf>
    <xf numFmtId="43" fontId="0" fillId="0" borderId="0" xfId="1" applyFont="1" applyProtection="1">
      <protection locked="0"/>
    </xf>
    <xf numFmtId="0" fontId="0" fillId="0" borderId="0" xfId="0" applyAlignment="1" applyProtection="1">
      <alignment vertical="top"/>
      <protection locked="0"/>
    </xf>
    <xf numFmtId="0" fontId="3" fillId="0" borderId="13" xfId="0" applyFont="1" applyBorder="1" applyProtection="1">
      <protection locked="0"/>
    </xf>
    <xf numFmtId="0" fontId="3" fillId="0" borderId="15" xfId="0" applyFont="1" applyBorder="1" applyProtection="1">
      <protection locked="0"/>
    </xf>
    <xf numFmtId="0" fontId="2" fillId="0" borderId="10" xfId="0" applyFont="1" applyBorder="1" applyProtection="1">
      <protection locked="0"/>
    </xf>
    <xf numFmtId="0" fontId="5" fillId="0" borderId="0" xfId="0" quotePrefix="1" applyFont="1" applyProtection="1">
      <protection locked="0"/>
    </xf>
    <xf numFmtId="0" fontId="5" fillId="0" borderId="0" xfId="0" applyFont="1" applyProtection="1">
      <protection locked="0"/>
    </xf>
    <xf numFmtId="0" fontId="0" fillId="0" borderId="0" xfId="0" applyAlignment="1" applyProtection="1">
      <alignment horizontal="left" vertical="top"/>
      <protection locked="0"/>
    </xf>
    <xf numFmtId="0" fontId="3" fillId="0" borderId="58" xfId="0" applyFont="1" applyBorder="1" applyProtection="1">
      <protection locked="0"/>
    </xf>
    <xf numFmtId="0" fontId="3" fillId="0" borderId="59" xfId="0" applyFont="1" applyBorder="1" applyProtection="1">
      <protection locked="0"/>
    </xf>
    <xf numFmtId="0" fontId="15" fillId="0" borderId="56" xfId="0" applyFont="1" applyBorder="1" applyAlignment="1" applyProtection="1">
      <alignment horizontal="left" vertical="center" indent="5"/>
      <protection locked="0"/>
    </xf>
    <xf numFmtId="0" fontId="0" fillId="0" borderId="64" xfId="0" applyBorder="1" applyProtection="1">
      <protection locked="0"/>
    </xf>
    <xf numFmtId="0" fontId="3" fillId="0" borderId="1" xfId="0" applyFont="1" applyBorder="1" applyAlignment="1" applyProtection="1">
      <alignment horizontal="center"/>
      <protection locked="0"/>
    </xf>
    <xf numFmtId="165" fontId="10" fillId="0" borderId="16" xfId="1" applyNumberFormat="1" applyFont="1" applyBorder="1" applyProtection="1">
      <protection locked="0"/>
    </xf>
    <xf numFmtId="0" fontId="3" fillId="0" borderId="18" xfId="0" applyFont="1" applyBorder="1" applyAlignment="1" applyProtection="1">
      <alignment horizontal="center"/>
      <protection locked="0"/>
    </xf>
    <xf numFmtId="165" fontId="10" fillId="0" borderId="19" xfId="1" applyNumberFormat="1" applyFont="1" applyBorder="1" applyProtection="1">
      <protection locked="0"/>
    </xf>
    <xf numFmtId="0" fontId="3" fillId="0" borderId="21" xfId="0" applyFont="1" applyBorder="1" applyAlignment="1" applyProtection="1">
      <alignment horizontal="center"/>
      <protection locked="0"/>
    </xf>
    <xf numFmtId="165" fontId="3" fillId="0" borderId="8" xfId="1" applyNumberFormat="1" applyFont="1" applyBorder="1" applyProtection="1">
      <protection locked="0"/>
    </xf>
    <xf numFmtId="0" fontId="3" fillId="2" borderId="21" xfId="0" applyFont="1" applyFill="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5" fillId="0" borderId="17" xfId="0" quotePrefix="1" applyFont="1" applyBorder="1" applyAlignment="1">
      <alignment horizontal="right"/>
    </xf>
    <xf numFmtId="169" fontId="5" fillId="0" borderId="16" xfId="2" quotePrefix="1" applyNumberFormat="1" applyFont="1" applyBorder="1" applyAlignment="1" applyProtection="1">
      <alignment horizontal="right"/>
    </xf>
    <xf numFmtId="165" fontId="5" fillId="0" borderId="16" xfId="1" quotePrefix="1" applyNumberFormat="1" applyFont="1" applyBorder="1" applyAlignment="1" applyProtection="1">
      <alignment horizontal="right"/>
    </xf>
    <xf numFmtId="165" fontId="5" fillId="0" borderId="18" xfId="1" quotePrefix="1" applyNumberFormat="1" applyFont="1" applyBorder="1" applyAlignment="1" applyProtection="1">
      <alignment horizontal="right"/>
    </xf>
    <xf numFmtId="0" fontId="5" fillId="0" borderId="29" xfId="0" quotePrefix="1" applyFont="1" applyBorder="1" applyAlignment="1">
      <alignment horizontal="right"/>
    </xf>
    <xf numFmtId="169" fontId="5" fillId="0" borderId="19" xfId="2" quotePrefix="1" applyNumberFormat="1" applyFont="1" applyBorder="1" applyAlignment="1" applyProtection="1">
      <alignment horizontal="right"/>
    </xf>
    <xf numFmtId="165" fontId="5" fillId="0" borderId="19" xfId="1" quotePrefix="1" applyNumberFormat="1" applyFont="1" applyBorder="1" applyAlignment="1" applyProtection="1">
      <alignment horizontal="right"/>
    </xf>
    <xf numFmtId="165" fontId="5" fillId="0" borderId="21" xfId="1" quotePrefix="1" applyNumberFormat="1" applyFont="1" applyBorder="1" applyAlignment="1" applyProtection="1">
      <alignment horizontal="right"/>
    </xf>
    <xf numFmtId="165" fontId="3" fillId="0" borderId="31" xfId="1" applyNumberFormat="1" applyFont="1" applyBorder="1" applyProtection="1"/>
    <xf numFmtId="165" fontId="5" fillId="0" borderId="21" xfId="1" applyNumberFormat="1" applyFont="1" applyBorder="1" applyAlignment="1" applyProtection="1">
      <alignment horizontal="right"/>
    </xf>
    <xf numFmtId="165" fontId="5" fillId="0" borderId="8" xfId="1" quotePrefix="1" applyNumberFormat="1" applyFont="1" applyBorder="1" applyAlignment="1" applyProtection="1">
      <alignment horizontal="right"/>
    </xf>
    <xf numFmtId="165" fontId="3" fillId="0" borderId="29" xfId="1" applyNumberFormat="1" applyFont="1" applyBorder="1" applyProtection="1"/>
    <xf numFmtId="169" fontId="3" fillId="0" borderId="19" xfId="2" applyNumberFormat="1" applyFont="1" applyBorder="1" applyProtection="1"/>
    <xf numFmtId="165" fontId="3" fillId="0" borderId="19" xfId="1" applyNumberFormat="1" applyFont="1" applyBorder="1" applyProtection="1"/>
    <xf numFmtId="0" fontId="5" fillId="0" borderId="20" xfId="0" quotePrefix="1" applyFont="1" applyBorder="1" applyAlignment="1">
      <alignment horizontal="center"/>
    </xf>
    <xf numFmtId="0" fontId="5" fillId="0" borderId="8" xfId="0" quotePrefix="1" applyFont="1" applyBorder="1" applyAlignment="1">
      <alignment horizontal="center"/>
    </xf>
    <xf numFmtId="169" fontId="5" fillId="0" borderId="8" xfId="2" quotePrefix="1" applyNumberFormat="1" applyFont="1" applyBorder="1" applyAlignment="1" applyProtection="1">
      <alignment horizontal="right"/>
    </xf>
    <xf numFmtId="165" fontId="2" fillId="0" borderId="15" xfId="1" applyNumberFormat="1" applyFont="1" applyFill="1" applyBorder="1" applyAlignment="1" applyProtection="1">
      <alignment horizontal="right"/>
    </xf>
    <xf numFmtId="0" fontId="5" fillId="0" borderId="20" xfId="0" quotePrefix="1" applyFont="1" applyBorder="1" applyAlignment="1">
      <alignment horizontal="right"/>
    </xf>
    <xf numFmtId="0" fontId="5" fillId="0" borderId="0" xfId="0" quotePrefix="1" applyFont="1" applyAlignment="1">
      <alignment horizontal="center"/>
    </xf>
    <xf numFmtId="165" fontId="3" fillId="0" borderId="6" xfId="1" applyNumberFormat="1" applyFont="1" applyBorder="1" applyProtection="1">
      <protection locked="0"/>
    </xf>
    <xf numFmtId="0" fontId="3" fillId="0" borderId="9" xfId="0" applyFont="1" applyBorder="1" applyProtection="1">
      <protection locked="0"/>
    </xf>
    <xf numFmtId="0" fontId="3" fillId="0" borderId="9" xfId="0" applyFont="1" applyBorder="1" applyAlignment="1" applyProtection="1">
      <alignment horizontal="center"/>
      <protection locked="0"/>
    </xf>
    <xf numFmtId="0" fontId="2" fillId="0" borderId="8" xfId="0" applyFont="1" applyBorder="1" applyProtection="1">
      <protection locked="0"/>
    </xf>
    <xf numFmtId="0" fontId="3" fillId="2" borderId="29" xfId="0" applyFont="1" applyFill="1" applyBorder="1" applyProtection="1">
      <protection locked="0"/>
    </xf>
    <xf numFmtId="0" fontId="3" fillId="2" borderId="25" xfId="0" applyFont="1" applyFill="1" applyBorder="1" applyAlignment="1" applyProtection="1">
      <alignment horizontal="left"/>
      <protection locked="0"/>
    </xf>
    <xf numFmtId="0" fontId="3" fillId="2" borderId="62" xfId="0" applyFont="1" applyFill="1" applyBorder="1" applyAlignment="1" applyProtection="1">
      <alignment horizontal="left"/>
      <protection locked="0"/>
    </xf>
    <xf numFmtId="0" fontId="3" fillId="2" borderId="15" xfId="0" applyFont="1" applyFill="1" applyBorder="1" applyProtection="1">
      <protection locked="0"/>
    </xf>
    <xf numFmtId="10" fontId="3" fillId="0" borderId="9" xfId="2" applyNumberFormat="1" applyFont="1" applyBorder="1" applyProtection="1">
      <protection locked="0"/>
    </xf>
    <xf numFmtId="165" fontId="3" fillId="0" borderId="10" xfId="1" applyNumberFormat="1" applyFont="1" applyBorder="1" applyProtection="1">
      <protection locked="0"/>
    </xf>
    <xf numFmtId="43" fontId="3" fillId="0" borderId="8" xfId="1" applyFont="1" applyBorder="1" applyProtection="1">
      <protection locked="0"/>
    </xf>
    <xf numFmtId="165" fontId="3" fillId="0" borderId="21" xfId="1" applyNumberFormat="1" applyFont="1" applyBorder="1" applyProtection="1">
      <protection locked="0"/>
    </xf>
    <xf numFmtId="0" fontId="3" fillId="2" borderId="0" xfId="0" applyFont="1" applyFill="1" applyProtection="1">
      <protection locked="0"/>
    </xf>
    <xf numFmtId="0" fontId="3" fillId="2" borderId="12" xfId="0" applyFont="1" applyFill="1" applyBorder="1" applyProtection="1">
      <protection locked="0"/>
    </xf>
    <xf numFmtId="0" fontId="16" fillId="0" borderId="8" xfId="0" applyFont="1" applyBorder="1" applyProtection="1">
      <protection locked="0"/>
    </xf>
    <xf numFmtId="165" fontId="3" fillId="0" borderId="9" xfId="1" applyNumberFormat="1" applyFont="1" applyBorder="1" applyProtection="1">
      <protection locked="0"/>
    </xf>
    <xf numFmtId="165" fontId="3" fillId="0" borderId="4" xfId="1" applyNumberFormat="1" applyFont="1" applyBorder="1" applyProtection="1">
      <protection locked="0"/>
    </xf>
    <xf numFmtId="43" fontId="3" fillId="0" borderId="4" xfId="1" applyFont="1" applyBorder="1" applyProtection="1">
      <protection locked="0"/>
    </xf>
    <xf numFmtId="10" fontId="3" fillId="0" borderId="5" xfId="2" applyNumberFormat="1" applyFont="1" applyBorder="1" applyProtection="1">
      <protection locked="0"/>
    </xf>
    <xf numFmtId="165" fontId="3" fillId="0" borderId="7" xfId="1" applyNumberFormat="1" applyFont="1" applyBorder="1" applyProtection="1">
      <protection locked="0"/>
    </xf>
    <xf numFmtId="9" fontId="3" fillId="0" borderId="0" xfId="2" applyFont="1" applyProtection="1">
      <protection locked="0"/>
    </xf>
    <xf numFmtId="165" fontId="3" fillId="0" borderId="2" xfId="1" applyNumberFormat="1" applyFont="1" applyBorder="1" applyProtection="1">
      <protection locked="0"/>
    </xf>
    <xf numFmtId="43" fontId="3" fillId="0" borderId="1" xfId="1" applyFont="1" applyBorder="1" applyProtection="1">
      <protection locked="0"/>
    </xf>
    <xf numFmtId="10" fontId="3" fillId="0" borderId="14" xfId="2" applyNumberFormat="1" applyFont="1" applyBorder="1" applyProtection="1">
      <protection locked="0"/>
    </xf>
    <xf numFmtId="0" fontId="2" fillId="0" borderId="2" xfId="0" applyFont="1" applyBorder="1" applyProtection="1">
      <protection locked="0"/>
    </xf>
    <xf numFmtId="165" fontId="3" fillId="0" borderId="3" xfId="1" applyNumberFormat="1" applyFont="1" applyBorder="1" applyProtection="1">
      <protection locked="0"/>
    </xf>
    <xf numFmtId="9" fontId="3" fillId="0" borderId="0" xfId="1" applyNumberFormat="1" applyFont="1" applyProtection="1">
      <protection locked="0"/>
    </xf>
    <xf numFmtId="0" fontId="7" fillId="0" borderId="0" xfId="0" applyFont="1" applyAlignment="1" applyProtection="1">
      <alignment vertical="top" wrapText="1"/>
      <protection locked="0"/>
    </xf>
    <xf numFmtId="165" fontId="3" fillId="0" borderId="6" xfId="1" applyNumberFormat="1" applyFont="1" applyBorder="1" applyProtection="1"/>
    <xf numFmtId="165" fontId="3" fillId="0" borderId="55" xfId="1" applyNumberFormat="1" applyFont="1" applyBorder="1" applyProtection="1"/>
    <xf numFmtId="43" fontId="3" fillId="0" borderId="55" xfId="1" applyFont="1" applyBorder="1" applyProtection="1"/>
    <xf numFmtId="43" fontId="3" fillId="0" borderId="19" xfId="1" applyFont="1" applyBorder="1" applyProtection="1"/>
    <xf numFmtId="43" fontId="3" fillId="0" borderId="21" xfId="1" applyFont="1" applyBorder="1" applyProtection="1"/>
    <xf numFmtId="43" fontId="3" fillId="0" borderId="63" xfId="1" applyFont="1" applyBorder="1" applyProtection="1"/>
    <xf numFmtId="165" fontId="3" fillId="0" borderId="8" xfId="1" applyNumberFormat="1" applyFont="1" applyBorder="1" applyProtection="1"/>
    <xf numFmtId="43" fontId="3" fillId="0" borderId="9" xfId="1" applyFont="1" applyBorder="1" applyProtection="1"/>
    <xf numFmtId="165" fontId="3" fillId="0" borderId="10" xfId="1" applyNumberFormat="1" applyFont="1" applyBorder="1" applyProtection="1"/>
    <xf numFmtId="43" fontId="3" fillId="0" borderId="10" xfId="1" applyFont="1" applyBorder="1" applyProtection="1"/>
    <xf numFmtId="10" fontId="3" fillId="0" borderId="63" xfId="2" applyNumberFormat="1" applyFont="1" applyBorder="1" applyProtection="1"/>
    <xf numFmtId="10" fontId="3" fillId="0" borderId="21" xfId="2" applyNumberFormat="1" applyFont="1" applyBorder="1" applyProtection="1"/>
    <xf numFmtId="10" fontId="3" fillId="0" borderId="9" xfId="2" applyNumberFormat="1" applyFont="1" applyBorder="1" applyProtection="1"/>
    <xf numFmtId="10" fontId="3" fillId="0" borderId="11" xfId="2" applyNumberFormat="1" applyFont="1" applyBorder="1" applyProtection="1"/>
    <xf numFmtId="165" fontId="3" fillId="0" borderId="21" xfId="1" applyNumberFormat="1" applyFont="1" applyBorder="1" applyProtection="1"/>
    <xf numFmtId="43" fontId="3" fillId="0" borderId="8" xfId="1" applyFont="1" applyBorder="1" applyProtection="1"/>
    <xf numFmtId="165" fontId="3" fillId="0" borderId="9" xfId="1" applyNumberFormat="1" applyFont="1" applyBorder="1" applyProtection="1"/>
    <xf numFmtId="165" fontId="3" fillId="0" borderId="7" xfId="1" applyNumberFormat="1" applyFont="1" applyBorder="1" applyProtection="1"/>
    <xf numFmtId="43" fontId="3" fillId="0" borderId="7" xfId="1" applyFont="1" applyBorder="1" applyProtection="1"/>
    <xf numFmtId="43" fontId="3" fillId="0" borderId="6" xfId="1" applyFont="1" applyBorder="1" applyProtection="1"/>
    <xf numFmtId="10" fontId="3" fillId="0" borderId="7" xfId="2" applyNumberFormat="1" applyFont="1" applyBorder="1" applyProtection="1"/>
    <xf numFmtId="165" fontId="3" fillId="0" borderId="11" xfId="0" applyNumberFormat="1" applyFont="1" applyBorder="1"/>
    <xf numFmtId="165" fontId="2" fillId="0" borderId="10" xfId="1" applyNumberFormat="1" applyFont="1" applyBorder="1" applyProtection="1"/>
    <xf numFmtId="43" fontId="2" fillId="0" borderId="10" xfId="1" applyFont="1" applyBorder="1" applyProtection="1"/>
    <xf numFmtId="165" fontId="2" fillId="0" borderId="11" xfId="0" applyNumberFormat="1" applyFont="1" applyBorder="1"/>
    <xf numFmtId="10" fontId="2" fillId="0" borderId="11" xfId="2" applyNumberFormat="1" applyFont="1" applyBorder="1" applyProtection="1"/>
    <xf numFmtId="0" fontId="3" fillId="0" borderId="11" xfId="0" applyFont="1" applyBorder="1" applyAlignment="1" applyProtection="1">
      <alignment horizontal="center"/>
      <protection locked="0"/>
    </xf>
    <xf numFmtId="165" fontId="2" fillId="0" borderId="7" xfId="1" applyNumberFormat="1" applyFont="1" applyBorder="1" applyProtection="1"/>
    <xf numFmtId="0" fontId="2" fillId="0" borderId="16" xfId="0" applyFont="1" applyBorder="1" applyAlignment="1" applyProtection="1">
      <alignment horizontal="left"/>
      <protection locked="0"/>
    </xf>
    <xf numFmtId="165" fontId="3" fillId="0" borderId="18" xfId="1" applyNumberFormat="1" applyFont="1" applyBorder="1" applyProtection="1">
      <protection locked="0"/>
    </xf>
    <xf numFmtId="0" fontId="3" fillId="0" borderId="26" xfId="0" applyFont="1" applyBorder="1" applyProtection="1">
      <protection locked="0"/>
    </xf>
    <xf numFmtId="165" fontId="3" fillId="2" borderId="20" xfId="0" applyNumberFormat="1" applyFont="1" applyFill="1" applyBorder="1" applyAlignment="1" applyProtection="1">
      <alignment horizontal="left"/>
      <protection locked="0"/>
    </xf>
    <xf numFmtId="165" fontId="3" fillId="2" borderId="29" xfId="0" applyNumberFormat="1" applyFont="1" applyFill="1" applyBorder="1" applyAlignment="1" applyProtection="1">
      <alignment horizontal="left"/>
      <protection locked="0"/>
    </xf>
    <xf numFmtId="165" fontId="3" fillId="2" borderId="23" xfId="0" applyNumberFormat="1" applyFont="1" applyFill="1" applyBorder="1" applyAlignment="1" applyProtection="1">
      <alignment horizontal="left"/>
      <protection locked="0"/>
    </xf>
    <xf numFmtId="165" fontId="3" fillId="2" borderId="30" xfId="0" applyNumberFormat="1" applyFont="1" applyFill="1" applyBorder="1" applyAlignment="1" applyProtection="1">
      <alignment horizontal="left"/>
      <protection locked="0"/>
    </xf>
    <xf numFmtId="165" fontId="3" fillId="0" borderId="5" xfId="1" applyNumberFormat="1" applyFont="1" applyBorder="1" applyProtection="1">
      <protection locked="0"/>
    </xf>
    <xf numFmtId="0" fontId="2" fillId="0" borderId="19" xfId="0" applyFont="1" applyBorder="1" applyProtection="1">
      <protection locked="0"/>
    </xf>
    <xf numFmtId="0" fontId="3" fillId="0" borderId="22" xfId="0" applyFont="1" applyBorder="1" applyProtection="1">
      <protection locked="0"/>
    </xf>
    <xf numFmtId="0" fontId="3" fillId="0" borderId="23" xfId="0" applyFont="1" applyBorder="1" applyProtection="1">
      <protection locked="0"/>
    </xf>
    <xf numFmtId="165" fontId="3" fillId="0" borderId="11" xfId="1" applyNumberFormat="1" applyFont="1" applyBorder="1" applyProtection="1">
      <protection locked="0"/>
    </xf>
    <xf numFmtId="9" fontId="3" fillId="0" borderId="0" xfId="0" applyNumberFormat="1" applyFont="1" applyProtection="1">
      <protection locked="0"/>
    </xf>
    <xf numFmtId="165" fontId="3" fillId="0" borderId="5" xfId="1" applyNumberFormat="1" applyFont="1" applyBorder="1" applyProtection="1"/>
    <xf numFmtId="0" fontId="3" fillId="0" borderId="12" xfId="0" applyFont="1" applyBorder="1" applyProtection="1">
      <protection locked="0"/>
    </xf>
    <xf numFmtId="0" fontId="3" fillId="0" borderId="10" xfId="0" applyFont="1" applyBorder="1" applyProtection="1">
      <protection locked="0"/>
    </xf>
    <xf numFmtId="0" fontId="3" fillId="0" borderId="2" xfId="0" applyFont="1" applyBorder="1" applyProtection="1">
      <protection locked="0"/>
    </xf>
    <xf numFmtId="165" fontId="3" fillId="0" borderId="7" xfId="1" applyNumberFormat="1" applyFont="1" applyBorder="1" applyAlignment="1" applyProtection="1">
      <alignment horizontal="right"/>
      <protection locked="0"/>
    </xf>
    <xf numFmtId="165" fontId="3" fillId="0" borderId="3" xfId="0" applyNumberFormat="1" applyFont="1" applyBorder="1" applyProtection="1">
      <protection locked="0"/>
    </xf>
    <xf numFmtId="165" fontId="3" fillId="0" borderId="3" xfId="1" applyNumberFormat="1" applyFont="1" applyBorder="1" applyAlignment="1" applyProtection="1">
      <alignment horizontal="right"/>
      <protection locked="0"/>
    </xf>
    <xf numFmtId="165" fontId="2" fillId="0" borderId="3" xfId="0" applyNumberFormat="1" applyFont="1" applyBorder="1" applyProtection="1">
      <protection locked="0"/>
    </xf>
    <xf numFmtId="165" fontId="3" fillId="0" borderId="13" xfId="1" applyNumberFormat="1" applyFont="1" applyBorder="1" applyProtection="1">
      <protection locked="0"/>
    </xf>
    <xf numFmtId="165" fontId="3" fillId="0" borderId="11" xfId="1" applyNumberFormat="1" applyFont="1" applyBorder="1" applyAlignment="1" applyProtection="1">
      <protection locked="0"/>
    </xf>
    <xf numFmtId="165" fontId="3" fillId="0" borderId="2" xfId="1" applyNumberFormat="1" applyFont="1" applyBorder="1" applyAlignment="1" applyProtection="1">
      <protection locked="0"/>
    </xf>
    <xf numFmtId="165" fontId="3" fillId="0" borderId="14" xfId="1" applyNumberFormat="1" applyFont="1" applyBorder="1" applyAlignment="1" applyProtection="1">
      <protection locked="0"/>
    </xf>
    <xf numFmtId="165" fontId="3" fillId="2" borderId="11" xfId="1" applyNumberFormat="1" applyFont="1" applyFill="1" applyBorder="1" applyAlignment="1" applyProtection="1">
      <protection locked="0"/>
    </xf>
    <xf numFmtId="165" fontId="3" fillId="0" borderId="2" xfId="1" applyNumberFormat="1" applyFont="1" applyFill="1" applyBorder="1" applyAlignment="1" applyProtection="1">
      <protection locked="0"/>
    </xf>
    <xf numFmtId="165" fontId="3" fillId="0" borderId="14" xfId="1" applyNumberFormat="1" applyFont="1" applyFill="1" applyBorder="1" applyAlignment="1" applyProtection="1">
      <protection locked="0"/>
    </xf>
    <xf numFmtId="165" fontId="2" fillId="0" borderId="2" xfId="1" applyNumberFormat="1" applyFont="1" applyBorder="1" applyAlignment="1" applyProtection="1">
      <protection locked="0"/>
    </xf>
    <xf numFmtId="165" fontId="2" fillId="0" borderId="14" xfId="1" applyNumberFormat="1" applyFont="1" applyBorder="1" applyAlignment="1" applyProtection="1">
      <protection locked="0"/>
    </xf>
    <xf numFmtId="0" fontId="2" fillId="0" borderId="4" xfId="0" applyFont="1" applyBorder="1" applyAlignment="1" applyProtection="1">
      <alignment horizontal="left"/>
      <protection locked="0"/>
    </xf>
    <xf numFmtId="0" fontId="2" fillId="0" borderId="3" xfId="0" applyFont="1" applyBorder="1" applyAlignment="1" applyProtection="1">
      <alignment horizontal="left"/>
      <protection locked="0"/>
    </xf>
    <xf numFmtId="165" fontId="2" fillId="0" borderId="3" xfId="1" applyNumberFormat="1" applyFont="1" applyBorder="1" applyAlignment="1" applyProtection="1">
      <alignment horizontal="right"/>
      <protection locked="0"/>
    </xf>
    <xf numFmtId="165" fontId="3" fillId="0" borderId="10" xfId="1" applyNumberFormat="1" applyFont="1" applyBorder="1" applyAlignment="1" applyProtection="1">
      <protection locked="0"/>
    </xf>
    <xf numFmtId="0" fontId="3" fillId="0" borderId="11" xfId="0" applyFont="1" applyBorder="1" applyProtection="1">
      <protection locked="0"/>
    </xf>
    <xf numFmtId="0" fontId="3" fillId="0" borderId="14" xfId="0" applyFont="1" applyBorder="1" applyProtection="1">
      <protection locked="0"/>
    </xf>
    <xf numFmtId="165" fontId="3" fillId="0" borderId="10" xfId="1" applyNumberFormat="1" applyFont="1" applyFill="1" applyBorder="1" applyAlignment="1" applyProtection="1">
      <protection locked="0"/>
    </xf>
    <xf numFmtId="165" fontId="2" fillId="0" borderId="10" xfId="1" applyNumberFormat="1" applyFont="1" applyFill="1" applyBorder="1" applyAlignment="1" applyProtection="1">
      <protection locked="0"/>
    </xf>
    <xf numFmtId="165" fontId="2" fillId="0" borderId="14" xfId="1" applyNumberFormat="1" applyFont="1" applyFill="1" applyBorder="1" applyAlignment="1" applyProtection="1">
      <protection locked="0"/>
    </xf>
    <xf numFmtId="165" fontId="2" fillId="0" borderId="2" xfId="1" applyNumberFormat="1" applyFont="1" applyFill="1" applyBorder="1" applyAlignment="1" applyProtection="1">
      <alignment horizontal="right"/>
      <protection locked="0"/>
    </xf>
    <xf numFmtId="165" fontId="2" fillId="0" borderId="10" xfId="1" applyNumberFormat="1" applyFont="1" applyBorder="1" applyAlignment="1" applyProtection="1">
      <protection locked="0"/>
    </xf>
    <xf numFmtId="165" fontId="3" fillId="0" borderId="11" xfId="1" applyNumberFormat="1" applyFont="1" applyBorder="1" applyAlignment="1" applyProtection="1">
      <alignment horizontal="center"/>
      <protection locked="0"/>
    </xf>
    <xf numFmtId="165" fontId="2" fillId="0" borderId="2" xfId="1" applyNumberFormat="1" applyFont="1" applyBorder="1" applyAlignment="1" applyProtection="1">
      <alignment horizontal="right"/>
      <protection locked="0"/>
    </xf>
    <xf numFmtId="0" fontId="3" fillId="0" borderId="0" xfId="0" quotePrefix="1" applyFont="1" applyProtection="1">
      <protection locked="0"/>
    </xf>
    <xf numFmtId="165" fontId="3" fillId="0" borderId="7" xfId="1" applyNumberFormat="1" applyFont="1" applyFill="1" applyBorder="1" applyProtection="1"/>
    <xf numFmtId="165" fontId="3" fillId="0" borderId="11" xfId="1" applyNumberFormat="1" applyFont="1" applyBorder="1" applyAlignment="1" applyProtection="1">
      <alignment horizontal="right"/>
    </xf>
    <xf numFmtId="165" fontId="3" fillId="0" borderId="11" xfId="1" applyNumberFormat="1" applyFont="1" applyBorder="1" applyProtection="1"/>
    <xf numFmtId="165" fontId="3" fillId="0" borderId="0" xfId="1" applyNumberFormat="1" applyFont="1" applyBorder="1" applyProtection="1"/>
    <xf numFmtId="0" fontId="3" fillId="0" borderId="11" xfId="0" applyFont="1" applyBorder="1" applyAlignment="1">
      <alignment horizontal="right"/>
    </xf>
    <xf numFmtId="9" fontId="3" fillId="0" borderId="2" xfId="0" applyNumberFormat="1" applyFont="1" applyBorder="1"/>
    <xf numFmtId="165" fontId="3" fillId="0" borderId="14" xfId="1" applyNumberFormat="1" applyFont="1" applyBorder="1" applyAlignment="1" applyProtection="1">
      <alignment horizontal="right"/>
    </xf>
    <xf numFmtId="165" fontId="3" fillId="0" borderId="14" xfId="1" applyNumberFormat="1" applyFont="1" applyBorder="1" applyProtection="1"/>
    <xf numFmtId="165" fontId="3" fillId="0" borderId="11" xfId="1" applyNumberFormat="1" applyFont="1" applyFill="1" applyBorder="1" applyAlignment="1" applyProtection="1">
      <alignment horizontal="right"/>
    </xf>
    <xf numFmtId="165" fontId="3" fillId="0" borderId="14" xfId="1" applyNumberFormat="1" applyFont="1" applyFill="1" applyBorder="1" applyAlignment="1" applyProtection="1">
      <alignment horizontal="right"/>
    </xf>
    <xf numFmtId="165" fontId="3" fillId="0" borderId="10" xfId="1" applyNumberFormat="1" applyFont="1" applyFill="1" applyBorder="1" applyAlignment="1" applyProtection="1">
      <alignment horizontal="right"/>
    </xf>
    <xf numFmtId="165" fontId="3" fillId="0" borderId="1" xfId="0" applyNumberFormat="1" applyFont="1" applyBorder="1" applyAlignment="1">
      <alignment horizontal="right"/>
    </xf>
    <xf numFmtId="165" fontId="3" fillId="0" borderId="10" xfId="0" applyNumberFormat="1" applyFont="1" applyBorder="1" applyAlignment="1">
      <alignment horizontal="right"/>
    </xf>
    <xf numFmtId="165" fontId="3" fillId="0" borderId="7" xfId="1" applyNumberFormat="1" applyFont="1" applyBorder="1" applyAlignment="1" applyProtection="1">
      <alignment horizontal="right"/>
    </xf>
    <xf numFmtId="165" fontId="3" fillId="0" borderId="7" xfId="0" applyNumberFormat="1" applyFont="1" applyBorder="1"/>
    <xf numFmtId="165" fontId="3" fillId="0" borderId="7" xfId="0" applyNumberFormat="1" applyFont="1" applyBorder="1" applyAlignment="1">
      <alignment horizontal="right"/>
    </xf>
    <xf numFmtId="165" fontId="3" fillId="0" borderId="2" xfId="1" applyNumberFormat="1" applyFont="1" applyBorder="1" applyProtection="1"/>
    <xf numFmtId="165" fontId="3" fillId="0" borderId="15" xfId="0" applyNumberFormat="1" applyFont="1" applyBorder="1"/>
    <xf numFmtId="165" fontId="3" fillId="0" borderId="1" xfId="0" applyNumberFormat="1" applyFont="1" applyBorder="1"/>
    <xf numFmtId="165" fontId="3" fillId="0" borderId="7" xfId="1" applyNumberFormat="1" applyFont="1" applyFill="1" applyBorder="1" applyAlignment="1" applyProtection="1">
      <alignment horizontal="right"/>
    </xf>
    <xf numFmtId="165" fontId="2" fillId="0" borderId="2" xfId="0" applyNumberFormat="1" applyFont="1" applyBorder="1"/>
    <xf numFmtId="165" fontId="3" fillId="0" borderId="2" xfId="0" applyNumberFormat="1" applyFont="1" applyBorder="1" applyAlignment="1">
      <alignment horizontal="right"/>
    </xf>
    <xf numFmtId="165" fontId="2" fillId="0" borderId="11" xfId="1" applyNumberFormat="1" applyFont="1" applyFill="1" applyBorder="1" applyAlignment="1" applyProtection="1"/>
    <xf numFmtId="165" fontId="2" fillId="0" borderId="11" xfId="1" applyNumberFormat="1" applyFont="1" applyBorder="1" applyAlignment="1" applyProtection="1"/>
    <xf numFmtId="0" fontId="10" fillId="0" borderId="1" xfId="0" applyFont="1" applyBorder="1" applyProtection="1">
      <protection locked="0"/>
    </xf>
    <xf numFmtId="165" fontId="3" fillId="0" borderId="5" xfId="1" applyNumberFormat="1" applyFont="1" applyBorder="1" applyAlignment="1" applyProtection="1">
      <alignment horizontal="right"/>
      <protection locked="0"/>
    </xf>
    <xf numFmtId="165" fontId="3" fillId="0" borderId="6" xfId="1" applyNumberFormat="1" applyFont="1" applyBorder="1" applyAlignment="1" applyProtection="1">
      <alignment horizontal="right"/>
      <protection locked="0"/>
    </xf>
    <xf numFmtId="0" fontId="3" fillId="0" borderId="1" xfId="0" applyFont="1" applyBorder="1" applyAlignment="1" applyProtection="1">
      <alignment horizontal="right"/>
      <protection locked="0"/>
    </xf>
    <xf numFmtId="165" fontId="3" fillId="0" borderId="9" xfId="1" applyNumberFormat="1" applyFont="1" applyBorder="1" applyAlignment="1" applyProtection="1">
      <alignment horizontal="right"/>
      <protection locked="0"/>
    </xf>
    <xf numFmtId="165" fontId="3" fillId="0" borderId="8" xfId="1" applyNumberFormat="1" applyFont="1" applyBorder="1" applyAlignment="1" applyProtection="1">
      <alignment horizontal="right"/>
      <protection locked="0"/>
    </xf>
    <xf numFmtId="165" fontId="3" fillId="0" borderId="20" xfId="0" applyNumberFormat="1" applyFont="1" applyBorder="1" applyAlignment="1" applyProtection="1">
      <alignment horizontal="left"/>
      <protection locked="0"/>
    </xf>
    <xf numFmtId="0" fontId="2" fillId="0" borderId="14" xfId="0" applyFont="1" applyBorder="1" applyProtection="1">
      <protection locked="0"/>
    </xf>
    <xf numFmtId="0" fontId="2" fillId="0" borderId="4" xfId="0" applyFont="1" applyBorder="1" applyProtection="1">
      <protection locked="0"/>
    </xf>
    <xf numFmtId="0" fontId="2" fillId="0" borderId="32" xfId="0" applyFont="1" applyBorder="1" applyProtection="1">
      <protection locked="0"/>
    </xf>
    <xf numFmtId="0" fontId="2" fillId="0" borderId="33" xfId="0" applyFont="1" applyBorder="1" applyProtection="1">
      <protection locked="0"/>
    </xf>
    <xf numFmtId="165" fontId="3" fillId="0" borderId="0" xfId="1" applyNumberFormat="1" applyFont="1" applyBorder="1" applyAlignment="1" applyProtection="1">
      <protection locked="0"/>
    </xf>
    <xf numFmtId="165" fontId="3" fillId="0" borderId="35" xfId="1" applyNumberFormat="1" applyFont="1" applyBorder="1" applyAlignment="1" applyProtection="1">
      <protection locked="0"/>
    </xf>
    <xf numFmtId="165" fontId="3" fillId="0" borderId="8" xfId="1" applyNumberFormat="1" applyFont="1" applyBorder="1" applyAlignment="1" applyProtection="1">
      <protection locked="0"/>
    </xf>
    <xf numFmtId="165" fontId="3" fillId="0" borderId="9" xfId="1" applyNumberFormat="1" applyFont="1" applyBorder="1" applyAlignment="1" applyProtection="1">
      <protection locked="0"/>
    </xf>
    <xf numFmtId="165" fontId="3" fillId="0" borderId="12" xfId="1" applyNumberFormat="1" applyFont="1" applyBorder="1" applyAlignment="1" applyProtection="1">
      <protection locked="0"/>
    </xf>
    <xf numFmtId="0" fontId="2" fillId="0" borderId="55" xfId="0" applyFont="1" applyBorder="1" applyProtection="1">
      <protection locked="0"/>
    </xf>
    <xf numFmtId="165" fontId="2" fillId="0" borderId="25" xfId="1" applyNumberFormat="1" applyFont="1" applyBorder="1" applyAlignment="1" applyProtection="1">
      <protection locked="0"/>
    </xf>
    <xf numFmtId="165" fontId="2" fillId="2" borderId="63" xfId="1" applyNumberFormat="1" applyFont="1" applyFill="1" applyBorder="1" applyAlignment="1" applyProtection="1">
      <protection locked="0"/>
    </xf>
    <xf numFmtId="165" fontId="2" fillId="2" borderId="62" xfId="1" applyNumberFormat="1" applyFont="1" applyFill="1" applyBorder="1" applyAlignment="1" applyProtection="1">
      <protection locked="0"/>
    </xf>
    <xf numFmtId="165" fontId="2" fillId="0" borderId="1" xfId="1" applyNumberFormat="1" applyFont="1" applyBorder="1" applyAlignment="1" applyProtection="1">
      <protection locked="0"/>
    </xf>
    <xf numFmtId="165" fontId="2" fillId="0" borderId="0" xfId="0" applyNumberFormat="1" applyFont="1" applyProtection="1">
      <protection locked="0"/>
    </xf>
    <xf numFmtId="0" fontId="9" fillId="0" borderId="0" xfId="0" applyFont="1" applyAlignment="1" applyProtection="1">
      <alignment vertical="top" wrapText="1"/>
      <protection locked="0"/>
    </xf>
    <xf numFmtId="165" fontId="3" fillId="0" borderId="9" xfId="1" applyNumberFormat="1" applyFont="1" applyBorder="1" applyAlignment="1" applyProtection="1">
      <alignment horizontal="right"/>
    </xf>
    <xf numFmtId="165" fontId="3" fillId="0" borderId="63" xfId="1" applyNumberFormat="1" applyFont="1" applyBorder="1" applyAlignment="1" applyProtection="1">
      <alignment horizontal="right"/>
    </xf>
    <xf numFmtId="165" fontId="3" fillId="0" borderId="21" xfId="1" applyNumberFormat="1" applyFont="1" applyBorder="1" applyAlignment="1" applyProtection="1">
      <alignment horizontal="right"/>
    </xf>
    <xf numFmtId="165" fontId="2" fillId="0" borderId="11" xfId="1" applyNumberFormat="1" applyFont="1" applyBorder="1" applyAlignment="1" applyProtection="1">
      <alignment horizontal="right"/>
    </xf>
    <xf numFmtId="165" fontId="3" fillId="0" borderId="63" xfId="1" applyNumberFormat="1" applyFont="1" applyBorder="1" applyProtection="1"/>
    <xf numFmtId="165" fontId="2" fillId="0" borderId="11" xfId="1" applyNumberFormat="1" applyFont="1" applyBorder="1" applyProtection="1"/>
    <xf numFmtId="165" fontId="2" fillId="0" borderId="34" xfId="1" applyNumberFormat="1" applyFont="1" applyBorder="1" applyProtection="1"/>
    <xf numFmtId="165" fontId="3" fillId="0" borderId="35" xfId="1" applyNumberFormat="1" applyFont="1" applyBorder="1" applyProtection="1"/>
    <xf numFmtId="165" fontId="2" fillId="0" borderId="63" xfId="1" applyNumberFormat="1" applyFont="1" applyBorder="1" applyProtection="1"/>
    <xf numFmtId="165" fontId="3" fillId="0" borderId="20" xfId="0" applyNumberFormat="1" applyFont="1" applyBorder="1" applyAlignment="1">
      <alignment horizontal="left"/>
    </xf>
    <xf numFmtId="165" fontId="3" fillId="0" borderId="1" xfId="0" applyNumberFormat="1" applyFont="1" applyBorder="1" applyAlignment="1">
      <alignment horizontal="left"/>
    </xf>
    <xf numFmtId="165" fontId="3" fillId="0" borderId="63" xfId="1" applyNumberFormat="1" applyFont="1" applyFill="1" applyBorder="1" applyAlignment="1" applyProtection="1">
      <alignment horizontal="right"/>
    </xf>
    <xf numFmtId="165" fontId="3" fillId="0" borderId="21" xfId="1" applyNumberFormat="1" applyFont="1" applyFill="1" applyBorder="1" applyAlignment="1" applyProtection="1">
      <alignment horizontal="right"/>
    </xf>
    <xf numFmtId="165" fontId="3" fillId="0" borderId="15" xfId="0" applyNumberFormat="1" applyFont="1" applyBorder="1" applyAlignment="1">
      <alignment horizontal="left"/>
    </xf>
    <xf numFmtId="165" fontId="2" fillId="0" borderId="34" xfId="1" applyNumberFormat="1" applyFont="1" applyBorder="1" applyAlignment="1" applyProtection="1">
      <alignment horizontal="right"/>
    </xf>
    <xf numFmtId="165" fontId="2" fillId="0" borderId="32" xfId="1" applyNumberFormat="1" applyFont="1" applyBorder="1" applyAlignment="1" applyProtection="1"/>
    <xf numFmtId="165" fontId="3" fillId="0" borderId="29" xfId="0" applyNumberFormat="1" applyFont="1" applyBorder="1" applyAlignment="1">
      <alignment horizontal="left"/>
    </xf>
    <xf numFmtId="165" fontId="3" fillId="0" borderId="0" xfId="0" applyNumberFormat="1" applyFont="1" applyAlignment="1">
      <alignment horizontal="left"/>
    </xf>
    <xf numFmtId="43" fontId="3" fillId="0" borderId="20" xfId="0" applyNumberFormat="1" applyFont="1" applyBorder="1"/>
    <xf numFmtId="43" fontId="3" fillId="0" borderId="1" xfId="0" applyNumberFormat="1" applyFont="1" applyBorder="1"/>
    <xf numFmtId="43" fontId="3" fillId="0" borderId="1" xfId="0" applyNumberFormat="1" applyFont="1" applyBorder="1" applyAlignment="1">
      <alignment horizontal="left"/>
    </xf>
    <xf numFmtId="165" fontId="2" fillId="0" borderId="34" xfId="1" applyNumberFormat="1" applyFont="1" applyBorder="1" applyAlignment="1" applyProtection="1"/>
    <xf numFmtId="165" fontId="2" fillId="0" borderId="7" xfId="1" applyNumberFormat="1" applyFont="1" applyFill="1" applyBorder="1" applyAlignment="1" applyProtection="1"/>
    <xf numFmtId="0" fontId="3" fillId="0" borderId="15" xfId="0" applyFont="1" applyBorder="1" applyAlignment="1" applyProtection="1">
      <alignment horizontal="right"/>
      <protection locked="0"/>
    </xf>
    <xf numFmtId="10" fontId="3" fillId="0" borderId="25" xfId="0" applyNumberFormat="1" applyFont="1" applyBorder="1" applyProtection="1">
      <protection locked="0"/>
    </xf>
    <xf numFmtId="10" fontId="3" fillId="0" borderId="20" xfId="0" applyNumberFormat="1" applyFont="1" applyBorder="1" applyProtection="1">
      <protection locked="0"/>
    </xf>
    <xf numFmtId="10" fontId="3" fillId="0" borderId="1" xfId="0" applyNumberFormat="1" applyFont="1" applyBorder="1" applyProtection="1">
      <protection locked="0"/>
    </xf>
    <xf numFmtId="10" fontId="3" fillId="0" borderId="2" xfId="0" applyNumberFormat="1" applyFont="1" applyBorder="1" applyProtection="1">
      <protection locked="0"/>
    </xf>
    <xf numFmtId="10" fontId="3" fillId="0" borderId="0" xfId="0" applyNumberFormat="1" applyFont="1" applyProtection="1">
      <protection locked="0"/>
    </xf>
    <xf numFmtId="165" fontId="3" fillId="0" borderId="20" xfId="0" applyNumberFormat="1" applyFont="1" applyBorder="1" applyProtection="1">
      <protection locked="0"/>
    </xf>
    <xf numFmtId="10" fontId="2" fillId="0" borderId="2" xfId="0" applyNumberFormat="1" applyFont="1" applyBorder="1" applyProtection="1">
      <protection locked="0"/>
    </xf>
    <xf numFmtId="0" fontId="3" fillId="0" borderId="25" xfId="0" applyFont="1" applyBorder="1" applyAlignment="1" applyProtection="1">
      <alignment horizontal="right"/>
      <protection locked="0"/>
    </xf>
    <xf numFmtId="0" fontId="3" fillId="0" borderId="20" xfId="0" applyFont="1" applyBorder="1" applyAlignment="1" applyProtection="1">
      <alignment horizontal="right"/>
      <protection locked="0"/>
    </xf>
    <xf numFmtId="169" fontId="3" fillId="0" borderId="29" xfId="0" applyNumberFormat="1" applyFont="1" applyBorder="1" applyProtection="1">
      <protection locked="0"/>
    </xf>
    <xf numFmtId="169" fontId="3" fillId="0" borderId="1" xfId="0" applyNumberFormat="1" applyFont="1" applyBorder="1" applyProtection="1">
      <protection locked="0"/>
    </xf>
    <xf numFmtId="10" fontId="2" fillId="0" borderId="14" xfId="0" applyNumberFormat="1" applyFont="1" applyBorder="1" applyProtection="1">
      <protection locked="0"/>
    </xf>
    <xf numFmtId="10" fontId="2" fillId="0" borderId="15" xfId="0" applyNumberFormat="1" applyFont="1" applyBorder="1" applyAlignment="1" applyProtection="1">
      <alignment horizontal="right"/>
      <protection locked="0"/>
    </xf>
    <xf numFmtId="9" fontId="3" fillId="0" borderId="12" xfId="2" applyFont="1" applyBorder="1" applyProtection="1">
      <protection locked="0"/>
    </xf>
    <xf numFmtId="10" fontId="3" fillId="0" borderId="15" xfId="0" applyNumberFormat="1" applyFont="1" applyBorder="1" applyProtection="1">
      <protection locked="0"/>
    </xf>
    <xf numFmtId="10" fontId="2" fillId="0" borderId="0" xfId="0" applyNumberFormat="1" applyFont="1" applyAlignment="1" applyProtection="1">
      <alignment horizontal="right"/>
      <protection locked="0"/>
    </xf>
    <xf numFmtId="43" fontId="2" fillId="0" borderId="0" xfId="1" applyFont="1" applyBorder="1" applyProtection="1">
      <protection locked="0"/>
    </xf>
    <xf numFmtId="38" fontId="10" fillId="0" borderId="0" xfId="3" applyFont="1" applyAlignment="1" applyProtection="1">
      <alignment horizontal="left"/>
      <protection locked="0"/>
    </xf>
    <xf numFmtId="165" fontId="3" fillId="0" borderId="62" xfId="1" applyNumberFormat="1" applyFont="1" applyBorder="1" applyProtection="1"/>
    <xf numFmtId="165" fontId="3" fillId="0" borderId="15" xfId="1" applyNumberFormat="1" applyFont="1" applyBorder="1" applyProtection="1"/>
    <xf numFmtId="165" fontId="3" fillId="0" borderId="63" xfId="0" applyNumberFormat="1" applyFont="1" applyBorder="1"/>
    <xf numFmtId="165" fontId="3" fillId="0" borderId="21" xfId="0" applyNumberFormat="1" applyFont="1" applyBorder="1"/>
    <xf numFmtId="0" fontId="3" fillId="0" borderId="9" xfId="0" applyFont="1" applyBorder="1"/>
    <xf numFmtId="43" fontId="2" fillId="0" borderId="7" xfId="1" applyFont="1" applyBorder="1" applyAlignment="1" applyProtection="1">
      <alignment horizontal="right"/>
    </xf>
    <xf numFmtId="165" fontId="19" fillId="0" borderId="9" xfId="1" applyNumberFormat="1" applyFont="1" applyBorder="1" applyAlignment="1" applyProtection="1">
      <alignment horizontal="right"/>
    </xf>
    <xf numFmtId="165" fontId="3" fillId="0" borderId="20" xfId="0" applyNumberFormat="1" applyFont="1" applyBorder="1"/>
    <xf numFmtId="0" fontId="2" fillId="0" borderId="0" xfId="0" applyFont="1" applyAlignment="1" applyProtection="1">
      <alignment vertical="center"/>
      <protection locked="0"/>
    </xf>
    <xf numFmtId="0" fontId="23" fillId="0" borderId="0" xfId="0" applyFont="1" applyAlignment="1" applyProtection="1">
      <alignment horizontal="center"/>
      <protection locked="0"/>
    </xf>
    <xf numFmtId="0" fontId="20" fillId="0" borderId="0" xfId="0" applyFont="1" applyAlignment="1" applyProtection="1">
      <alignment horizontal="center"/>
      <protection locked="0"/>
    </xf>
    <xf numFmtId="0" fontId="15" fillId="0" borderId="0" xfId="0" applyFont="1" applyAlignment="1" applyProtection="1">
      <alignment vertical="top"/>
      <protection locked="0"/>
    </xf>
    <xf numFmtId="49" fontId="15" fillId="0" borderId="0" xfId="0" applyNumberFormat="1" applyFont="1" applyAlignment="1" applyProtection="1">
      <alignment horizontal="center" vertical="top"/>
      <protection locked="0"/>
    </xf>
    <xf numFmtId="49" fontId="15" fillId="0" borderId="0" xfId="0" applyNumberFormat="1" applyFont="1" applyAlignment="1" applyProtection="1">
      <alignment vertical="top"/>
      <protection locked="0"/>
    </xf>
    <xf numFmtId="0" fontId="15" fillId="0" borderId="0" xfId="0" applyFont="1" applyAlignment="1" applyProtection="1">
      <alignment horizontal="center" vertical="top"/>
      <protection locked="0"/>
    </xf>
    <xf numFmtId="0" fontId="32" fillId="0" borderId="0" xfId="0" applyFont="1" applyProtection="1">
      <protection locked="0"/>
    </xf>
    <xf numFmtId="0" fontId="24" fillId="0" borderId="0" xfId="0" applyFont="1" applyProtection="1">
      <protection locked="0"/>
    </xf>
    <xf numFmtId="49" fontId="3" fillId="0" borderId="0" xfId="0" applyNumberFormat="1" applyFont="1" applyAlignment="1" applyProtection="1">
      <alignment horizontal="left" vertical="top"/>
      <protection locked="0"/>
    </xf>
    <xf numFmtId="0" fontId="3" fillId="0" borderId="0" xfId="0" applyFont="1" applyAlignment="1" applyProtection="1">
      <alignment horizontal="center" vertical="center"/>
      <protection locked="0"/>
    </xf>
    <xf numFmtId="1" fontId="3" fillId="0" borderId="0" xfId="0" applyNumberFormat="1" applyFont="1" applyAlignment="1" applyProtection="1">
      <alignment horizontal="left" vertical="top"/>
      <protection locked="0"/>
    </xf>
    <xf numFmtId="49" fontId="3" fillId="0" borderId="0" xfId="0" applyNumberFormat="1" applyFont="1" applyAlignment="1" applyProtection="1">
      <alignment horizontal="center"/>
      <protection locked="0"/>
    </xf>
    <xf numFmtId="49" fontId="3" fillId="0" borderId="0" xfId="0" applyNumberFormat="1" applyFont="1" applyAlignment="1" applyProtection="1">
      <alignment horizontal="center" vertical="top"/>
      <protection locked="0"/>
    </xf>
    <xf numFmtId="49" fontId="2" fillId="0" borderId="0" xfId="0" applyNumberFormat="1" applyFont="1" applyAlignment="1" applyProtection="1">
      <alignment horizontal="left" vertical="top"/>
      <protection locked="0"/>
    </xf>
    <xf numFmtId="0" fontId="0" fillId="0" borderId="5" xfId="0" applyBorder="1" applyProtection="1">
      <protection locked="0"/>
    </xf>
    <xf numFmtId="0" fontId="0" fillId="0" borderId="10" xfId="0" applyBorder="1" applyProtection="1">
      <protection locked="0"/>
    </xf>
    <xf numFmtId="0" fontId="0" fillId="0" borderId="14" xfId="0"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11" xfId="0" applyBorder="1" applyAlignment="1" applyProtection="1">
      <alignment horizontal="left" vertical="top"/>
      <protection locked="0"/>
    </xf>
    <xf numFmtId="0" fontId="0" fillId="0" borderId="11" xfId="0" applyBorder="1" applyAlignment="1" applyProtection="1">
      <alignment horizontal="center" vertical="top"/>
      <protection locked="0"/>
    </xf>
    <xf numFmtId="0" fontId="21" fillId="0" borderId="0" xfId="0" applyFont="1" applyAlignment="1" applyProtection="1">
      <alignment horizontal="left" vertical="top"/>
      <protection locked="0"/>
    </xf>
    <xf numFmtId="0" fontId="9" fillId="0" borderId="0" xfId="0" applyFont="1" applyAlignment="1" applyProtection="1">
      <alignment horizontal="left" vertical="top"/>
      <protection locked="0"/>
    </xf>
    <xf numFmtId="0" fontId="21" fillId="0" borderId="0" xfId="0" applyFont="1" applyAlignment="1" applyProtection="1">
      <alignment horizontal="left"/>
      <protection locked="0"/>
    </xf>
    <xf numFmtId="0" fontId="3" fillId="0" borderId="39" xfId="0" applyFont="1" applyBorder="1" applyProtection="1">
      <protection locked="0"/>
    </xf>
    <xf numFmtId="0" fontId="22" fillId="0" borderId="0" xfId="0" applyFont="1" applyProtection="1">
      <protection locked="0"/>
    </xf>
    <xf numFmtId="0" fontId="2" fillId="0" borderId="0" xfId="0" applyFont="1" applyAlignment="1" applyProtection="1">
      <alignment horizontal="center"/>
      <protection locked="0"/>
    </xf>
    <xf numFmtId="0" fontId="3" fillId="2" borderId="2" xfId="0" applyFont="1" applyFill="1" applyBorder="1" applyAlignment="1" applyProtection="1">
      <alignment horizontal="left"/>
      <protection locked="0"/>
    </xf>
    <xf numFmtId="0" fontId="3" fillId="0" borderId="0" xfId="0" applyFont="1" applyAlignment="1" applyProtection="1">
      <alignment vertical="top" wrapText="1"/>
      <protection locked="0"/>
    </xf>
    <xf numFmtId="0" fontId="3" fillId="0" borderId="0" xfId="0" applyFont="1" applyAlignment="1" applyProtection="1">
      <alignment wrapText="1"/>
      <protection locked="0"/>
    </xf>
    <xf numFmtId="0" fontId="0" fillId="0" borderId="0" xfId="0" applyAlignment="1" applyProtection="1">
      <alignment wrapText="1"/>
      <protection locked="0"/>
    </xf>
    <xf numFmtId="166" fontId="3" fillId="2" borderId="1" xfId="1" applyNumberFormat="1" applyFont="1" applyFill="1" applyBorder="1" applyAlignment="1" applyProtection="1">
      <alignment horizontal="left" wrapText="1"/>
      <protection locked="0"/>
    </xf>
    <xf numFmtId="0" fontId="0" fillId="0" borderId="11" xfId="0" applyBorder="1" applyProtection="1">
      <protection locked="0"/>
    </xf>
    <xf numFmtId="0" fontId="0" fillId="0" borderId="11" xfId="0" applyBorder="1" applyAlignment="1" applyProtection="1">
      <alignment wrapText="1"/>
      <protection locked="0"/>
    </xf>
    <xf numFmtId="0" fontId="3" fillId="0" borderId="4" xfId="0" applyFont="1" applyBorder="1" applyAlignment="1" applyProtection="1">
      <alignment horizontal="center"/>
      <protection locked="0"/>
    </xf>
    <xf numFmtId="165" fontId="2" fillId="0" borderId="10" xfId="1" applyNumberFormat="1" applyFont="1" applyBorder="1" applyAlignment="1" applyProtection="1">
      <alignment horizontal="right"/>
    </xf>
    <xf numFmtId="0" fontId="3" fillId="2" borderId="20" xfId="0" applyFont="1" applyFill="1" applyBorder="1" applyAlignment="1" applyProtection="1">
      <alignment horizontal="left"/>
      <protection locked="0"/>
    </xf>
    <xf numFmtId="0" fontId="3" fillId="2" borderId="29" xfId="0" applyFont="1" applyFill="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2" xfId="0" applyFont="1" applyBorder="1" applyAlignment="1" applyProtection="1">
      <alignment horizontal="left"/>
      <protection locked="0"/>
    </xf>
    <xf numFmtId="0" fontId="3" fillId="2" borderId="0" xfId="0" applyFont="1" applyFill="1" applyAlignment="1" applyProtection="1">
      <alignment horizontal="left"/>
      <protection locked="0"/>
    </xf>
    <xf numFmtId="0" fontId="3" fillId="2" borderId="12" xfId="0" applyFont="1" applyFill="1" applyBorder="1" applyAlignment="1" applyProtection="1">
      <alignment horizontal="left"/>
      <protection locked="0"/>
    </xf>
    <xf numFmtId="10" fontId="2" fillId="0" borderId="2" xfId="2" applyNumberFormat="1" applyFont="1" applyFill="1" applyBorder="1" applyAlignment="1" applyProtection="1">
      <alignment horizontal="right"/>
    </xf>
    <xf numFmtId="10" fontId="2" fillId="0" borderId="14" xfId="2" applyNumberFormat="1" applyFont="1" applyFill="1" applyBorder="1" applyAlignment="1" applyProtection="1">
      <alignment horizontal="right"/>
    </xf>
    <xf numFmtId="10" fontId="2" fillId="0" borderId="2" xfId="1" applyNumberFormat="1" applyFont="1" applyFill="1" applyBorder="1" applyAlignment="1" applyProtection="1">
      <alignment horizontal="right"/>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15" fillId="2" borderId="1" xfId="0" applyFont="1" applyFill="1" applyBorder="1" applyProtection="1">
      <protection locked="0"/>
    </xf>
    <xf numFmtId="0" fontId="15" fillId="0" borderId="0" xfId="0" applyFont="1" applyProtection="1">
      <protection locked="0"/>
    </xf>
    <xf numFmtId="0" fontId="15" fillId="2" borderId="1" xfId="0" applyFont="1" applyFill="1" applyBorder="1" applyAlignment="1" applyProtection="1">
      <alignment horizontal="left"/>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left" vertical="top"/>
      <protection locked="0"/>
    </xf>
    <xf numFmtId="0" fontId="2" fillId="0" borderId="0" xfId="0" applyFont="1" applyAlignment="1" applyProtection="1">
      <alignment horizontal="center" vertical="center" wrapText="1"/>
      <protection locked="0"/>
    </xf>
    <xf numFmtId="49" fontId="3" fillId="0" borderId="0" xfId="0" applyNumberFormat="1" applyFont="1" applyAlignment="1" applyProtection="1">
      <alignment horizontal="left" vertical="top" wrapText="1"/>
      <protection locked="0"/>
    </xf>
    <xf numFmtId="0" fontId="20" fillId="0" borderId="0" xfId="0" applyFont="1" applyAlignment="1" applyProtection="1">
      <alignment horizontal="center" vertical="center" wrapText="1"/>
      <protection locked="0"/>
    </xf>
    <xf numFmtId="49" fontId="3" fillId="2" borderId="1" xfId="0" applyNumberFormat="1" applyFont="1" applyFill="1" applyBorder="1" applyAlignment="1" applyProtection="1">
      <alignment horizontal="center"/>
      <protection locked="0"/>
    </xf>
    <xf numFmtId="49" fontId="3" fillId="2" borderId="1" xfId="0" applyNumberFormat="1" applyFont="1" applyFill="1" applyBorder="1" applyAlignment="1" applyProtection="1">
      <alignment horizontal="left"/>
      <protection locked="0"/>
    </xf>
    <xf numFmtId="0" fontId="3" fillId="0" borderId="20" xfId="0" applyFont="1" applyBorder="1" applyAlignment="1">
      <alignment horizontal="left"/>
    </xf>
    <xf numFmtId="0" fontId="3" fillId="0" borderId="20" xfId="0" applyFont="1" applyBorder="1" applyAlignment="1">
      <alignment horizontal="center"/>
    </xf>
    <xf numFmtId="0" fontId="3" fillId="0" borderId="20" xfId="0" applyFont="1" applyBorder="1" applyAlignment="1">
      <alignment horizontal="left" wrapText="1"/>
    </xf>
    <xf numFmtId="0" fontId="4" fillId="0" borderId="20" xfId="0" applyFont="1" applyBorder="1" applyAlignment="1">
      <alignment horizontal="left"/>
    </xf>
    <xf numFmtId="0" fontId="3" fillId="0" borderId="53" xfId="0" applyFont="1" applyBorder="1" applyAlignment="1">
      <alignment horizontal="center"/>
    </xf>
    <xf numFmtId="0" fontId="3" fillId="0" borderId="64" xfId="0" applyFont="1" applyBorder="1" applyAlignment="1">
      <alignment horizontal="center"/>
    </xf>
    <xf numFmtId="0" fontId="3" fillId="0" borderId="54" xfId="0" applyFont="1" applyBorder="1" applyAlignment="1">
      <alignment horizontal="center"/>
    </xf>
    <xf numFmtId="0" fontId="3" fillId="0" borderId="52" xfId="0" applyFont="1" applyBorder="1" applyAlignment="1">
      <alignment horizontal="left" vertical="top" wrapText="1"/>
    </xf>
    <xf numFmtId="0" fontId="3" fillId="0" borderId="50" xfId="0" applyFont="1" applyBorder="1" applyAlignment="1">
      <alignment horizontal="left" vertical="top" wrapText="1"/>
    </xf>
    <xf numFmtId="0" fontId="3" fillId="0" borderId="51" xfId="0" applyFont="1" applyBorder="1" applyAlignment="1">
      <alignment horizontal="left" vertical="top" wrapText="1"/>
    </xf>
    <xf numFmtId="0" fontId="2" fillId="0" borderId="0" xfId="0" applyFont="1" applyAlignment="1">
      <alignment horizontal="center" vertical="center"/>
    </xf>
    <xf numFmtId="0" fontId="3" fillId="0" borderId="50" xfId="0" applyFont="1" applyBorder="1" applyAlignment="1">
      <alignment horizontal="left" wrapText="1"/>
    </xf>
    <xf numFmtId="0" fontId="3" fillId="0" borderId="51" xfId="0" applyFont="1" applyBorder="1" applyAlignment="1">
      <alignment horizontal="left" wrapText="1"/>
    </xf>
    <xf numFmtId="0" fontId="4" fillId="0" borderId="52" xfId="0" applyFont="1" applyBorder="1" applyAlignment="1">
      <alignment horizontal="left" vertical="top"/>
    </xf>
    <xf numFmtId="0" fontId="4" fillId="0" borderId="50" xfId="0" applyFont="1" applyBorder="1" applyAlignment="1">
      <alignment horizontal="left" vertical="top"/>
    </xf>
    <xf numFmtId="0" fontId="4" fillId="0" borderId="51" xfId="0" applyFont="1" applyBorder="1" applyAlignment="1">
      <alignment horizontal="left" vertical="top"/>
    </xf>
    <xf numFmtId="0" fontId="3" fillId="0" borderId="20" xfId="0" applyFont="1" applyBorder="1" applyAlignment="1">
      <alignment horizontal="left" vertical="top"/>
    </xf>
    <xf numFmtId="0" fontId="2" fillId="0" borderId="45" xfId="0" applyFont="1" applyBorder="1" applyAlignment="1">
      <alignment horizontal="left" vertical="top" wrapText="1"/>
    </xf>
    <xf numFmtId="0" fontId="2" fillId="0" borderId="2" xfId="0" applyFont="1" applyBorder="1" applyAlignment="1">
      <alignment horizontal="left" vertical="top" wrapText="1"/>
    </xf>
    <xf numFmtId="0" fontId="2" fillId="0" borderId="44" xfId="0" applyFont="1" applyBorder="1" applyAlignment="1">
      <alignment horizontal="left" vertical="top" wrapText="1"/>
    </xf>
    <xf numFmtId="0" fontId="3" fillId="0" borderId="47" xfId="0" applyFont="1" applyBorder="1" applyAlignment="1">
      <alignment horizontal="left" vertical="top" wrapText="1"/>
    </xf>
    <xf numFmtId="0" fontId="3" fillId="0" borderId="48" xfId="0" applyFont="1" applyBorder="1" applyAlignment="1">
      <alignment horizontal="left" vertical="top" wrapText="1"/>
    </xf>
    <xf numFmtId="0" fontId="3" fillId="0" borderId="49" xfId="0" applyFont="1" applyBorder="1" applyAlignment="1">
      <alignment horizontal="left" vertical="top" wrapText="1"/>
    </xf>
    <xf numFmtId="49" fontId="3" fillId="0" borderId="0" xfId="0" applyNumberFormat="1" applyFont="1" applyAlignment="1">
      <alignment horizontal="left" vertical="top"/>
    </xf>
    <xf numFmtId="49" fontId="3" fillId="0" borderId="10"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44" xfId="0" applyNumberFormat="1" applyFont="1" applyBorder="1" applyAlignment="1">
      <alignment horizontal="left" vertical="top" wrapText="1"/>
    </xf>
    <xf numFmtId="49" fontId="3" fillId="0" borderId="45" xfId="0" applyNumberFormat="1" applyFont="1" applyBorder="1" applyAlignment="1">
      <alignment horizontal="left" vertical="top" wrapText="1"/>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3" fillId="0" borderId="41" xfId="0" applyNumberFormat="1" applyFont="1" applyBorder="1" applyAlignment="1">
      <alignment horizontal="left" vertical="top" wrapText="1"/>
    </xf>
    <xf numFmtId="49" fontId="3" fillId="0" borderId="42" xfId="0" applyNumberFormat="1" applyFont="1" applyBorder="1" applyAlignment="1">
      <alignment horizontal="left" vertical="top" wrapText="1"/>
    </xf>
    <xf numFmtId="49" fontId="3" fillId="0" borderId="43" xfId="0" applyNumberFormat="1" applyFont="1" applyBorder="1" applyAlignment="1">
      <alignment horizontal="left" vertical="top" wrapText="1"/>
    </xf>
    <xf numFmtId="0" fontId="3" fillId="0" borderId="53" xfId="0" applyFont="1" applyBorder="1" applyAlignment="1">
      <alignment horizontal="left" vertical="top" wrapText="1"/>
    </xf>
    <xf numFmtId="0" fontId="3" fillId="0" borderId="0" xfId="0" applyFont="1" applyAlignment="1">
      <alignment horizontal="left" vertical="top" wrapText="1"/>
    </xf>
    <xf numFmtId="0" fontId="3" fillId="0" borderId="54" xfId="0" applyFont="1" applyBorder="1" applyAlignment="1">
      <alignment horizontal="left" vertical="top" wrapText="1"/>
    </xf>
    <xf numFmtId="0" fontId="3" fillId="0" borderId="20" xfId="0" applyFont="1" applyBorder="1" applyAlignment="1">
      <alignment horizontal="center" vertical="top" wrapText="1"/>
    </xf>
    <xf numFmtId="0" fontId="3" fillId="0" borderId="20" xfId="0" applyFont="1" applyBorder="1" applyAlignment="1">
      <alignment horizontal="left" vertical="top" wrapText="1"/>
    </xf>
    <xf numFmtId="165" fontId="3" fillId="2" borderId="2" xfId="1" applyNumberFormat="1" applyFont="1" applyFill="1" applyBorder="1" applyAlignment="1" applyProtection="1">
      <alignment horizontal="left"/>
      <protection locked="0"/>
    </xf>
    <xf numFmtId="164" fontId="3" fillId="2" borderId="1" xfId="1" applyNumberFormat="1" applyFont="1" applyFill="1" applyBorder="1" applyAlignment="1" applyProtection="1">
      <alignment horizontal="left"/>
      <protection locked="0"/>
    </xf>
    <xf numFmtId="171" fontId="3" fillId="2" borderId="2" xfId="1" applyNumberFormat="1" applyFont="1" applyFill="1" applyBorder="1" applyAlignment="1" applyProtection="1">
      <alignment horizontal="left"/>
      <protection locked="0"/>
    </xf>
    <xf numFmtId="0" fontId="3" fillId="0" borderId="10" xfId="0" applyFont="1" applyBorder="1" applyAlignment="1" applyProtection="1">
      <alignment horizontal="right"/>
      <protection locked="0"/>
    </xf>
    <xf numFmtId="0" fontId="3" fillId="0" borderId="14" xfId="0" applyFont="1" applyBorder="1" applyAlignment="1" applyProtection="1">
      <alignment horizontal="right"/>
      <protection locked="0"/>
    </xf>
    <xf numFmtId="0" fontId="3" fillId="0" borderId="2" xfId="0" applyFont="1" applyBorder="1" applyAlignment="1" applyProtection="1">
      <alignment horizontal="right"/>
      <protection locked="0"/>
    </xf>
    <xf numFmtId="0" fontId="10" fillId="2" borderId="8" xfId="1" applyNumberFormat="1" applyFont="1" applyFill="1" applyBorder="1" applyAlignment="1" applyProtection="1">
      <alignment horizontal="right"/>
      <protection locked="0"/>
    </xf>
    <xf numFmtId="0" fontId="10" fillId="2" borderId="0" xfId="1" applyNumberFormat="1" applyFont="1" applyFill="1" applyBorder="1" applyAlignment="1" applyProtection="1">
      <alignment horizontal="right"/>
      <protection locked="0"/>
    </xf>
    <xf numFmtId="0" fontId="10" fillId="2" borderId="12" xfId="1" applyNumberFormat="1" applyFont="1" applyFill="1" applyBorder="1" applyAlignment="1" applyProtection="1">
      <alignment horizontal="right"/>
      <protection locked="0"/>
    </xf>
    <xf numFmtId="43" fontId="3" fillId="0" borderId="6" xfId="1" applyFont="1" applyBorder="1" applyAlignment="1" applyProtection="1">
      <alignment horizontal="right"/>
      <protection locked="0"/>
    </xf>
    <xf numFmtId="43" fontId="3" fillId="0" borderId="1" xfId="1" applyFont="1" applyBorder="1" applyAlignment="1" applyProtection="1">
      <alignment horizontal="right"/>
      <protection locked="0"/>
    </xf>
    <xf numFmtId="43" fontId="10" fillId="0" borderId="6" xfId="1" applyFont="1" applyBorder="1" applyAlignment="1" applyProtection="1">
      <alignment horizontal="right"/>
    </xf>
    <xf numFmtId="43" fontId="10" fillId="0" borderId="15" xfId="1" applyFont="1" applyBorder="1" applyAlignment="1" applyProtection="1">
      <alignment horizontal="right"/>
    </xf>
    <xf numFmtId="171" fontId="3" fillId="2" borderId="1" xfId="0" applyNumberFormat="1" applyFont="1" applyFill="1" applyBorder="1" applyAlignment="1" applyProtection="1">
      <alignment horizontal="left" wrapText="1" indent="1"/>
      <protection locked="0"/>
    </xf>
    <xf numFmtId="0" fontId="3" fillId="2" borderId="1" xfId="0" applyFont="1" applyFill="1" applyBorder="1" applyAlignment="1" applyProtection="1">
      <alignment horizontal="left" wrapText="1" indent="1"/>
      <protection locked="0"/>
    </xf>
    <xf numFmtId="0" fontId="3" fillId="2" borderId="2" xfId="0" applyFont="1" applyFill="1" applyBorder="1" applyAlignment="1" applyProtection="1">
      <alignment horizontal="left" vertical="top" wrapText="1" indent="1"/>
      <protection locked="0"/>
    </xf>
    <xf numFmtId="0" fontId="3" fillId="2" borderId="2" xfId="0" applyFont="1" applyFill="1" applyBorder="1" applyAlignment="1" applyProtection="1">
      <alignment horizontal="left" wrapText="1" indent="1"/>
      <protection locked="0"/>
    </xf>
    <xf numFmtId="0" fontId="3" fillId="2" borderId="3" xfId="0" applyFont="1" applyFill="1" applyBorder="1" applyAlignment="1" applyProtection="1">
      <alignment horizontal="left" vertical="top" wrapText="1" indent="1"/>
      <protection locked="0"/>
    </xf>
    <xf numFmtId="0" fontId="9" fillId="0" borderId="0" xfId="0" applyFont="1" applyAlignment="1" applyProtection="1">
      <alignment vertical="top" wrapText="1"/>
      <protection locked="0"/>
    </xf>
    <xf numFmtId="0" fontId="3" fillId="0" borderId="0" xfId="0" applyFont="1" applyAlignment="1" applyProtection="1">
      <alignment vertical="top" wrapText="1"/>
      <protection locked="0"/>
    </xf>
    <xf numFmtId="0" fontId="2" fillId="0" borderId="25" xfId="0" applyFont="1" applyBorder="1" applyAlignment="1" applyProtection="1">
      <alignment wrapText="1"/>
      <protection locked="0"/>
    </xf>
    <xf numFmtId="0" fontId="3" fillId="0" borderId="25" xfId="0" applyFont="1" applyBorder="1" applyProtection="1">
      <protection locked="0"/>
    </xf>
    <xf numFmtId="0" fontId="3" fillId="2" borderId="1" xfId="0" applyFont="1" applyFill="1" applyBorder="1" applyAlignment="1" applyProtection="1">
      <alignment horizontal="left"/>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protection locked="0"/>
    </xf>
    <xf numFmtId="0" fontId="3" fillId="0" borderId="10"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28" fillId="0" borderId="10" xfId="0" applyFont="1" applyBorder="1" applyAlignment="1" applyProtection="1">
      <alignment horizontal="left" vertical="top" wrapText="1"/>
      <protection locked="0"/>
    </xf>
    <xf numFmtId="0" fontId="28" fillId="0" borderId="2" xfId="0" applyFont="1" applyBorder="1" applyAlignment="1" applyProtection="1">
      <alignment horizontal="left" vertical="top" wrapText="1"/>
      <protection locked="0"/>
    </xf>
    <xf numFmtId="0" fontId="28" fillId="0" borderId="14" xfId="0" applyFont="1" applyBorder="1" applyAlignment="1" applyProtection="1">
      <alignment horizontal="left" vertical="top" wrapText="1"/>
      <protection locked="0"/>
    </xf>
    <xf numFmtId="0" fontId="3" fillId="0" borderId="1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2" borderId="1" xfId="0" applyFont="1" applyFill="1" applyBorder="1" applyAlignment="1" applyProtection="1">
      <alignment horizontal="left" vertical="top" wrapText="1"/>
      <protection locked="0"/>
    </xf>
    <xf numFmtId="0" fontId="3" fillId="0" borderId="0" xfId="0" applyFont="1" applyAlignment="1" applyProtection="1">
      <alignment wrapText="1"/>
      <protection locked="0"/>
    </xf>
    <xf numFmtId="0" fontId="0" fillId="0" borderId="0" xfId="0" applyAlignment="1" applyProtection="1">
      <alignment wrapText="1"/>
      <protection locked="0"/>
    </xf>
    <xf numFmtId="0" fontId="3" fillId="2" borderId="1" xfId="0" applyFont="1" applyFill="1" applyBorder="1" applyAlignment="1" applyProtection="1">
      <alignment horizontal="left" wrapText="1"/>
      <protection locked="0"/>
    </xf>
    <xf numFmtId="0" fontId="0" fillId="2" borderId="1" xfId="0" applyFill="1" applyBorder="1" applyAlignment="1" applyProtection="1">
      <alignment horizontal="left" wrapText="1"/>
      <protection locked="0"/>
    </xf>
    <xf numFmtId="166" fontId="3" fillId="2" borderId="1" xfId="0" applyNumberFormat="1" applyFont="1" applyFill="1" applyBorder="1" applyAlignment="1" applyProtection="1">
      <alignment horizontal="left" wrapText="1"/>
      <protection locked="0"/>
    </xf>
    <xf numFmtId="0" fontId="3" fillId="2" borderId="2" xfId="0" applyFont="1" applyFill="1" applyBorder="1" applyAlignment="1" applyProtection="1">
      <alignment horizontal="left" vertical="top" wrapText="1"/>
      <protection locked="0"/>
    </xf>
    <xf numFmtId="0" fontId="2" fillId="0" borderId="0" xfId="0" applyFont="1" applyAlignment="1" applyProtection="1">
      <alignment wrapText="1"/>
      <protection locked="0"/>
    </xf>
    <xf numFmtId="0" fontId="0" fillId="0" borderId="0" xfId="0" applyProtection="1">
      <protection locked="0"/>
    </xf>
    <xf numFmtId="0" fontId="3" fillId="0" borderId="25" xfId="0" applyFont="1" applyBorder="1" applyAlignment="1" applyProtection="1">
      <alignment vertical="top" wrapText="1"/>
      <protection locked="0"/>
    </xf>
    <xf numFmtId="0" fontId="0" fillId="0" borderId="25" xfId="0" applyBorder="1" applyAlignment="1" applyProtection="1">
      <alignment vertical="top" wrapText="1"/>
      <protection locked="0"/>
    </xf>
    <xf numFmtId="0" fontId="3" fillId="2" borderId="0" xfId="0" applyFont="1" applyFill="1" applyAlignment="1" applyProtection="1">
      <alignment horizontal="left" vertical="top" wrapText="1"/>
      <protection locked="0"/>
    </xf>
    <xf numFmtId="164" fontId="3" fillId="2" borderId="1" xfId="0" applyNumberFormat="1" applyFont="1" applyFill="1" applyBorder="1" applyAlignment="1" applyProtection="1">
      <alignment horizontal="left" wrapText="1"/>
      <protection locked="0"/>
    </xf>
    <xf numFmtId="0" fontId="3" fillId="0" borderId="25" xfId="0" applyFont="1" applyBorder="1" applyAlignment="1" applyProtection="1">
      <alignment wrapText="1"/>
      <protection locked="0"/>
    </xf>
    <xf numFmtId="0" fontId="0" fillId="0" borderId="25" xfId="0" applyBorder="1" applyAlignment="1" applyProtection="1">
      <alignment wrapText="1"/>
      <protection locked="0"/>
    </xf>
    <xf numFmtId="0" fontId="3" fillId="2" borderId="2" xfId="0" applyFont="1" applyFill="1" applyBorder="1" applyAlignment="1" applyProtection="1">
      <alignment horizontal="left"/>
      <protection locked="0"/>
    </xf>
    <xf numFmtId="164" fontId="3" fillId="2" borderId="1" xfId="0" applyNumberFormat="1" applyFont="1" applyFill="1" applyBorder="1" applyAlignment="1" applyProtection="1">
      <alignment horizontal="left"/>
      <protection locked="0"/>
    </xf>
    <xf numFmtId="0" fontId="0" fillId="0" borderId="0" xfId="0" applyAlignment="1" applyProtection="1">
      <alignment vertical="top" wrapText="1"/>
      <protection locked="0"/>
    </xf>
    <xf numFmtId="167" fontId="3" fillId="2" borderId="1" xfId="0" applyNumberFormat="1" applyFont="1" applyFill="1" applyBorder="1" applyAlignment="1" applyProtection="1">
      <alignment horizontal="left"/>
      <protection locked="0"/>
    </xf>
    <xf numFmtId="168" fontId="3" fillId="2" borderId="1" xfId="0" applyNumberFormat="1" applyFont="1" applyFill="1" applyBorder="1" applyAlignment="1" applyProtection="1">
      <alignment horizontal="left"/>
      <protection locked="0"/>
    </xf>
    <xf numFmtId="49" fontId="3" fillId="2" borderId="0" xfId="0" applyNumberFormat="1" applyFont="1" applyFill="1" applyAlignment="1" applyProtection="1">
      <alignment horizontal="left" vertical="top" wrapText="1"/>
      <protection locked="0"/>
    </xf>
    <xf numFmtId="49" fontId="0" fillId="2" borderId="0" xfId="0" applyNumberFormat="1" applyFill="1" applyAlignment="1" applyProtection="1">
      <alignment horizontal="left" vertical="top" wrapText="1"/>
      <protection locked="0"/>
    </xf>
    <xf numFmtId="0" fontId="3" fillId="0" borderId="0" xfId="0" applyFont="1" applyAlignment="1" applyProtection="1">
      <alignment horizontal="left" wrapText="1"/>
      <protection locked="0"/>
    </xf>
    <xf numFmtId="0" fontId="3" fillId="0" borderId="25" xfId="0" applyFont="1" applyBorder="1" applyAlignment="1" applyProtection="1">
      <alignment horizontal="left" wrapText="1"/>
      <protection locked="0"/>
    </xf>
    <xf numFmtId="49" fontId="3" fillId="2" borderId="1" xfId="0" applyNumberFormat="1" applyFon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2" fillId="0" borderId="5"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9" fillId="0" borderId="57" xfId="0" quotePrefix="1" applyFont="1" applyBorder="1" applyAlignment="1" applyProtection="1">
      <alignment wrapText="1"/>
      <protection locked="0"/>
    </xf>
    <xf numFmtId="0" fontId="29" fillId="0" borderId="17" xfId="0" quotePrefix="1" applyFont="1" applyBorder="1" applyAlignment="1" applyProtection="1">
      <alignment wrapText="1"/>
      <protection locked="0"/>
    </xf>
    <xf numFmtId="0" fontId="29" fillId="0" borderId="60" xfId="0" quotePrefix="1" applyFont="1" applyBorder="1" applyAlignment="1" applyProtection="1">
      <alignment wrapText="1"/>
      <protection locked="0"/>
    </xf>
    <xf numFmtId="0" fontId="2" fillId="0" borderId="10"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3" fillId="0" borderId="10" xfId="0" applyFont="1" applyBorder="1" applyProtection="1">
      <protection locked="0"/>
    </xf>
    <xf numFmtId="0" fontId="3" fillId="0" borderId="2" xfId="0" applyFont="1" applyBorder="1" applyProtection="1">
      <protection locked="0"/>
    </xf>
    <xf numFmtId="0" fontId="3" fillId="0" borderId="14" xfId="0" applyFont="1" applyBorder="1" applyProtection="1">
      <protection locked="0"/>
    </xf>
    <xf numFmtId="0" fontId="29" fillId="0" borderId="51" xfId="0" quotePrefix="1" applyFont="1" applyBorder="1" applyAlignment="1" applyProtection="1">
      <alignment vertical="top" wrapText="1"/>
      <protection locked="0"/>
    </xf>
    <xf numFmtId="0" fontId="29" fillId="0" borderId="20" xfId="0" quotePrefix="1" applyFont="1" applyBorder="1" applyAlignment="1" applyProtection="1">
      <alignment vertical="top" wrapText="1"/>
      <protection locked="0"/>
    </xf>
    <xf numFmtId="0" fontId="29" fillId="0" borderId="52" xfId="0" quotePrefix="1" applyFont="1" applyBorder="1" applyAlignment="1" applyProtection="1">
      <alignment vertical="top" wrapText="1"/>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9" fillId="0" borderId="51" xfId="0" quotePrefix="1" applyFont="1" applyBorder="1" applyAlignment="1" applyProtection="1">
      <alignment wrapText="1"/>
      <protection locked="0"/>
    </xf>
    <xf numFmtId="0" fontId="29" fillId="0" borderId="20" xfId="0" quotePrefix="1" applyFont="1" applyBorder="1" applyAlignment="1" applyProtection="1">
      <alignment wrapText="1"/>
      <protection locked="0"/>
    </xf>
    <xf numFmtId="0" fontId="29" fillId="0" borderId="52" xfId="0" quotePrefix="1" applyFont="1" applyBorder="1" applyAlignment="1" applyProtection="1">
      <alignment wrapText="1"/>
      <protection locked="0"/>
    </xf>
    <xf numFmtId="0" fontId="7" fillId="0" borderId="11" xfId="0" applyFont="1" applyBorder="1" applyProtection="1">
      <protection locked="0"/>
    </xf>
    <xf numFmtId="0" fontId="0" fillId="0" borderId="11" xfId="0" applyBorder="1" applyProtection="1">
      <protection locked="0"/>
    </xf>
    <xf numFmtId="0" fontId="3" fillId="0" borderId="11" xfId="0" applyFont="1" applyBorder="1" applyProtection="1">
      <protection locked="0"/>
    </xf>
    <xf numFmtId="164" fontId="3" fillId="2" borderId="11" xfId="0" applyNumberFormat="1" applyFont="1" applyFill="1" applyBorder="1" applyAlignment="1" applyProtection="1">
      <alignment horizontal="left" wrapText="1"/>
      <protection locked="0"/>
    </xf>
    <xf numFmtId="164" fontId="0" fillId="2" borderId="11" xfId="0" applyNumberFormat="1" applyFill="1" applyBorder="1" applyAlignment="1" applyProtection="1">
      <alignment horizontal="left" wrapText="1"/>
      <protection locked="0"/>
    </xf>
    <xf numFmtId="0" fontId="3" fillId="0" borderId="11" xfId="0" applyFont="1" applyBorder="1" applyAlignment="1" applyProtection="1">
      <alignment wrapText="1"/>
      <protection locked="0"/>
    </xf>
    <xf numFmtId="0" fontId="0" fillId="0" borderId="11" xfId="0" applyBorder="1" applyAlignment="1" applyProtection="1">
      <alignment wrapText="1"/>
      <protection locked="0"/>
    </xf>
    <xf numFmtId="0" fontId="3" fillId="2" borderId="10" xfId="0" applyFont="1" applyFill="1" applyBorder="1" applyAlignment="1" applyProtection="1">
      <alignment horizontal="left" vertical="top" wrapText="1"/>
      <protection locked="0"/>
    </xf>
    <xf numFmtId="0" fontId="3" fillId="2" borderId="14" xfId="0" applyFont="1" applyFill="1" applyBorder="1" applyAlignment="1" applyProtection="1">
      <alignment horizontal="left" vertical="top" wrapText="1"/>
      <protection locked="0"/>
    </xf>
    <xf numFmtId="0" fontId="3" fillId="0" borderId="10"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1" fillId="0" borderId="0" xfId="0" applyFont="1" applyAlignment="1" applyProtection="1">
      <alignment horizontal="left" vertical="top" wrapText="1"/>
      <protection locked="0"/>
    </xf>
    <xf numFmtId="0" fontId="3" fillId="0" borderId="4"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3" fillId="0" borderId="13"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3" fillId="0" borderId="10"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3" fillId="0" borderId="14" xfId="0" applyFont="1" applyBorder="1" applyAlignment="1" applyProtection="1">
      <alignment horizontal="center" vertical="top"/>
      <protection locked="0"/>
    </xf>
    <xf numFmtId="165" fontId="3" fillId="2" borderId="11" xfId="0" applyNumberFormat="1" applyFont="1" applyFill="1" applyBorder="1" applyAlignment="1" applyProtection="1">
      <alignment horizontal="right"/>
      <protection locked="0"/>
    </xf>
    <xf numFmtId="0" fontId="3" fillId="0" borderId="57" xfId="0" quotePrefix="1"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60" xfId="0" applyFont="1" applyBorder="1" applyAlignment="1" applyProtection="1">
      <alignment horizontal="left" vertical="top"/>
      <protection locked="0"/>
    </xf>
    <xf numFmtId="0" fontId="3" fillId="2" borderId="11" xfId="0" applyFont="1" applyFill="1" applyBorder="1" applyAlignment="1" applyProtection="1">
      <alignment horizontal="right"/>
      <protection locked="0"/>
    </xf>
    <xf numFmtId="165" fontId="3" fillId="0" borderId="11" xfId="0" applyNumberFormat="1" applyFont="1" applyBorder="1" applyAlignment="1">
      <alignment horizontal="right"/>
    </xf>
    <xf numFmtId="0" fontId="9" fillId="0" borderId="57"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60" xfId="0" applyFont="1" applyBorder="1" applyAlignment="1" applyProtection="1">
      <alignment horizontal="left" vertical="top" wrapText="1"/>
      <protection locked="0"/>
    </xf>
    <xf numFmtId="49" fontId="3" fillId="2" borderId="2" xfId="0" applyNumberFormat="1" applyFont="1" applyFill="1" applyBorder="1" applyAlignment="1" applyProtection="1">
      <alignment horizontal="left"/>
      <protection locked="0"/>
    </xf>
    <xf numFmtId="0" fontId="3" fillId="2" borderId="10" xfId="0" applyFont="1" applyFill="1" applyBorder="1" applyAlignment="1" applyProtection="1">
      <alignment horizontal="right"/>
      <protection locked="0"/>
    </xf>
    <xf numFmtId="0" fontId="3" fillId="2" borderId="14" xfId="0" applyFont="1" applyFill="1" applyBorder="1" applyAlignment="1" applyProtection="1">
      <alignment horizontal="right"/>
      <protection locked="0"/>
    </xf>
    <xf numFmtId="0" fontId="3" fillId="0" borderId="10" xfId="0" applyFont="1" applyBorder="1" applyAlignment="1">
      <alignment horizontal="right"/>
    </xf>
    <xf numFmtId="165" fontId="3" fillId="0" borderId="14" xfId="0" applyNumberFormat="1" applyFont="1" applyBorder="1" applyAlignment="1">
      <alignment horizontal="right"/>
    </xf>
    <xf numFmtId="165" fontId="2" fillId="0" borderId="11" xfId="0" applyNumberFormat="1" applyFont="1" applyBorder="1" applyAlignment="1">
      <alignment horizontal="right"/>
    </xf>
    <xf numFmtId="0" fontId="2" fillId="0" borderId="11" xfId="0" applyFont="1" applyBorder="1" applyAlignment="1">
      <alignment horizontal="right"/>
    </xf>
    <xf numFmtId="165" fontId="3" fillId="2" borderId="1" xfId="1" applyNumberFormat="1" applyFont="1" applyFill="1" applyBorder="1" applyAlignment="1" applyProtection="1">
      <alignment horizontal="left" wrapText="1"/>
      <protection locked="0"/>
    </xf>
    <xf numFmtId="165" fontId="3" fillId="2" borderId="10" xfId="0" applyNumberFormat="1" applyFont="1" applyFill="1" applyBorder="1" applyAlignment="1" applyProtection="1">
      <alignment horizontal="right"/>
      <protection locked="0"/>
    </xf>
    <xf numFmtId="165" fontId="3" fillId="2" borderId="2" xfId="0" applyNumberFormat="1" applyFont="1" applyFill="1" applyBorder="1" applyAlignment="1" applyProtection="1">
      <alignment horizontal="right"/>
      <protection locked="0"/>
    </xf>
    <xf numFmtId="165" fontId="3" fillId="2" borderId="14" xfId="0" applyNumberFormat="1" applyFont="1" applyFill="1" applyBorder="1" applyAlignment="1" applyProtection="1">
      <alignment horizontal="right"/>
      <protection locked="0"/>
    </xf>
    <xf numFmtId="166" fontId="3" fillId="2" borderId="1" xfId="1" applyNumberFormat="1" applyFont="1" applyFill="1" applyBorder="1" applyAlignment="1" applyProtection="1">
      <alignment horizontal="left" wrapText="1"/>
      <protection locked="0"/>
    </xf>
    <xf numFmtId="165" fontId="3" fillId="2" borderId="1" xfId="0" applyNumberFormat="1" applyFont="1" applyFill="1" applyBorder="1" applyAlignment="1" applyProtection="1">
      <alignment horizontal="left" wrapText="1"/>
      <protection locked="0"/>
    </xf>
    <xf numFmtId="0" fontId="0" fillId="0" borderId="25" xfId="0" applyBorder="1" applyAlignment="1" applyProtection="1">
      <alignment horizontal="left" wrapText="1"/>
      <protection locked="0"/>
    </xf>
    <xf numFmtId="0" fontId="3" fillId="2" borderId="1" xfId="0" applyFont="1" applyFill="1" applyBorder="1" applyAlignment="1" applyProtection="1">
      <alignment horizontal="left" vertical="top" wrapText="1" indent="1"/>
      <protection locked="0"/>
    </xf>
    <xf numFmtId="165" fontId="3" fillId="2" borderId="11" xfId="0" applyNumberFormat="1" applyFont="1" applyFill="1" applyBorder="1" applyAlignment="1" applyProtection="1">
      <alignment horizontal="left"/>
      <protection locked="0"/>
    </xf>
    <xf numFmtId="165" fontId="3" fillId="2" borderId="8" xfId="0" applyNumberFormat="1" applyFont="1" applyFill="1" applyBorder="1" applyAlignment="1" applyProtection="1">
      <alignment horizontal="right"/>
      <protection locked="0"/>
    </xf>
    <xf numFmtId="165" fontId="3" fillId="2" borderId="12" xfId="0" applyNumberFormat="1" applyFont="1" applyFill="1" applyBorder="1" applyAlignment="1" applyProtection="1">
      <alignment horizontal="right"/>
      <protection locked="0"/>
    </xf>
    <xf numFmtId="165" fontId="2" fillId="0" borderId="10" xfId="0" applyNumberFormat="1" applyFont="1" applyBorder="1"/>
    <xf numFmtId="165" fontId="2" fillId="0" borderId="14" xfId="0" applyNumberFormat="1" applyFont="1" applyBorder="1"/>
    <xf numFmtId="0" fontId="10" fillId="0" borderId="0" xfId="0" applyFont="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29" fillId="0" borderId="61" xfId="0" quotePrefix="1" applyFont="1" applyBorder="1" applyAlignment="1" applyProtection="1">
      <alignment horizontal="left" wrapText="1"/>
      <protection locked="0"/>
    </xf>
    <xf numFmtId="0" fontId="29" fillId="0" borderId="25" xfId="0" quotePrefix="1" applyFont="1" applyBorder="1" applyAlignment="1" applyProtection="1">
      <alignment horizontal="left" wrapText="1"/>
      <protection locked="0"/>
    </xf>
    <xf numFmtId="0" fontId="29" fillId="0" borderId="54" xfId="0" quotePrefix="1" applyFont="1" applyBorder="1" applyAlignment="1" applyProtection="1">
      <alignment horizontal="left" wrapText="1"/>
      <protection locked="0"/>
    </xf>
    <xf numFmtId="0" fontId="9" fillId="0" borderId="61" xfId="0" quotePrefix="1" applyFont="1" applyBorder="1" applyAlignment="1" applyProtection="1">
      <alignment horizontal="left"/>
      <protection locked="0"/>
    </xf>
    <xf numFmtId="0" fontId="9" fillId="0" borderId="25" xfId="0" applyFont="1" applyBorder="1" applyAlignment="1" applyProtection="1">
      <alignment horizontal="left"/>
      <protection locked="0"/>
    </xf>
    <xf numFmtId="0" fontId="9" fillId="0" borderId="54" xfId="0" applyFont="1" applyBorder="1" applyAlignment="1" applyProtection="1">
      <alignment horizontal="left"/>
      <protection locked="0"/>
    </xf>
    <xf numFmtId="165" fontId="3" fillId="2" borderId="4" xfId="0" applyNumberFormat="1" applyFont="1" applyFill="1" applyBorder="1" applyAlignment="1" applyProtection="1">
      <alignment horizontal="right"/>
      <protection locked="0"/>
    </xf>
    <xf numFmtId="165" fontId="3" fillId="2" borderId="13" xfId="0" applyNumberFormat="1" applyFont="1" applyFill="1" applyBorder="1" applyAlignment="1" applyProtection="1">
      <alignment horizontal="right"/>
      <protection locked="0"/>
    </xf>
    <xf numFmtId="0" fontId="3" fillId="0" borderId="8"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4"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4"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5"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2" borderId="20" xfId="0" applyFont="1" applyFill="1" applyBorder="1" applyAlignment="1" applyProtection="1">
      <alignment horizontal="left"/>
      <protection locked="0"/>
    </xf>
    <xf numFmtId="0" fontId="3" fillId="2" borderId="29" xfId="0" applyFont="1" applyFill="1" applyBorder="1" applyAlignment="1" applyProtection="1">
      <alignment horizontal="left"/>
      <protection locked="0"/>
    </xf>
    <xf numFmtId="165" fontId="3" fillId="2" borderId="2" xfId="1" applyNumberFormat="1" applyFont="1" applyFill="1" applyBorder="1" applyAlignment="1" applyProtection="1">
      <alignment horizontal="right"/>
      <protection locked="0"/>
    </xf>
    <xf numFmtId="165" fontId="2" fillId="0" borderId="2" xfId="1" applyNumberFormat="1" applyFont="1" applyBorder="1" applyAlignment="1" applyProtection="1">
      <alignment horizontal="right"/>
    </xf>
    <xf numFmtId="165" fontId="2" fillId="0" borderId="14" xfId="1" applyNumberFormat="1" applyFont="1" applyBorder="1" applyAlignment="1" applyProtection="1">
      <alignment horizontal="right"/>
    </xf>
    <xf numFmtId="165" fontId="3" fillId="2" borderId="10" xfId="1" applyNumberFormat="1" applyFont="1" applyFill="1" applyBorder="1" applyAlignment="1" applyProtection="1">
      <alignment horizontal="right"/>
      <protection locked="0"/>
    </xf>
    <xf numFmtId="165" fontId="3" fillId="2" borderId="14" xfId="1" applyNumberFormat="1" applyFont="1" applyFill="1" applyBorder="1" applyAlignment="1" applyProtection="1">
      <alignment horizontal="right"/>
      <protection locked="0"/>
    </xf>
    <xf numFmtId="0" fontId="2" fillId="0" borderId="10" xfId="0" applyFont="1" applyBorder="1" applyAlignment="1" applyProtection="1">
      <alignment horizontal="left"/>
      <protection locked="0"/>
    </xf>
    <xf numFmtId="0" fontId="2" fillId="0" borderId="2"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9" fillId="0" borderId="57" xfId="0" quotePrefix="1" applyFont="1" applyBorder="1" applyAlignment="1" applyProtection="1">
      <alignment horizontal="left"/>
      <protection locked="0"/>
    </xf>
    <xf numFmtId="0" fontId="9" fillId="0" borderId="17" xfId="0" quotePrefix="1" applyFont="1" applyBorder="1" applyAlignment="1" applyProtection="1">
      <alignment horizontal="left"/>
      <protection locked="0"/>
    </xf>
    <xf numFmtId="0" fontId="9" fillId="0" borderId="60" xfId="0" quotePrefix="1" applyFont="1" applyBorder="1" applyAlignment="1" applyProtection="1">
      <alignment horizontal="left"/>
      <protection locked="0"/>
    </xf>
    <xf numFmtId="0" fontId="3" fillId="2" borderId="0" xfId="0" applyFont="1" applyFill="1" applyAlignment="1" applyProtection="1">
      <alignment horizontal="left"/>
      <protection locked="0"/>
    </xf>
    <xf numFmtId="0" fontId="3" fillId="2" borderId="12" xfId="0" applyFont="1" applyFill="1" applyBorder="1" applyAlignment="1" applyProtection="1">
      <alignment horizontal="left"/>
      <protection locked="0"/>
    </xf>
    <xf numFmtId="0" fontId="9" fillId="0" borderId="51" xfId="0" quotePrefix="1" applyFont="1" applyBorder="1" applyAlignment="1" applyProtection="1">
      <alignment horizontal="left"/>
      <protection locked="0"/>
    </xf>
    <xf numFmtId="0" fontId="9" fillId="0" borderId="20" xfId="0" quotePrefix="1" applyFont="1" applyBorder="1" applyAlignment="1" applyProtection="1">
      <alignment horizontal="left"/>
      <protection locked="0"/>
    </xf>
    <xf numFmtId="0" fontId="9" fillId="0" borderId="52" xfId="0" quotePrefix="1" applyFont="1" applyBorder="1" applyAlignment="1" applyProtection="1">
      <alignment horizontal="left"/>
      <protection locked="0"/>
    </xf>
    <xf numFmtId="165" fontId="2" fillId="0" borderId="10" xfId="1" applyNumberFormat="1" applyFont="1" applyBorder="1" applyAlignment="1" applyProtection="1">
      <alignment horizontal="right"/>
    </xf>
    <xf numFmtId="0" fontId="3" fillId="2" borderId="4" xfId="1" applyNumberFormat="1" applyFont="1" applyFill="1" applyBorder="1" applyAlignment="1" applyProtection="1">
      <alignment horizontal="left" vertical="top" wrapText="1"/>
      <protection locked="0"/>
    </xf>
    <xf numFmtId="0" fontId="3" fillId="2" borderId="13" xfId="1" applyNumberFormat="1" applyFont="1" applyFill="1" applyBorder="1" applyAlignment="1" applyProtection="1">
      <alignment horizontal="left" vertical="top" wrapText="1"/>
      <protection locked="0"/>
    </xf>
    <xf numFmtId="0" fontId="3" fillId="2" borderId="6" xfId="1" applyNumberFormat="1" applyFont="1" applyFill="1" applyBorder="1" applyAlignment="1" applyProtection="1">
      <alignment horizontal="left" vertical="top" wrapText="1"/>
      <protection locked="0"/>
    </xf>
    <xf numFmtId="0" fontId="3" fillId="2" borderId="15" xfId="1" applyNumberFormat="1" applyFont="1" applyFill="1" applyBorder="1" applyAlignment="1" applyProtection="1">
      <alignment horizontal="left" vertical="top" wrapText="1"/>
      <protection locked="0"/>
    </xf>
    <xf numFmtId="10" fontId="3" fillId="2" borderId="2" xfId="2" applyNumberFormat="1" applyFont="1" applyFill="1" applyBorder="1" applyAlignment="1" applyProtection="1">
      <alignment horizontal="right"/>
      <protection locked="0"/>
    </xf>
    <xf numFmtId="10" fontId="3" fillId="2" borderId="14" xfId="2" applyNumberFormat="1" applyFont="1" applyFill="1" applyBorder="1" applyAlignment="1" applyProtection="1">
      <alignment horizontal="right"/>
      <protection locked="0"/>
    </xf>
    <xf numFmtId="0" fontId="3" fillId="0" borderId="61" xfId="0" applyFont="1" applyBorder="1" applyAlignment="1" applyProtection="1">
      <alignment vertical="top" wrapText="1"/>
      <protection locked="0"/>
    </xf>
    <xf numFmtId="0" fontId="3" fillId="0" borderId="54" xfId="0" applyFont="1" applyBorder="1" applyAlignment="1" applyProtection="1">
      <alignment vertical="top" wrapText="1"/>
      <protection locked="0"/>
    </xf>
    <xf numFmtId="0" fontId="3" fillId="0" borderId="61" xfId="0" applyFont="1" applyBorder="1" applyAlignment="1" applyProtection="1">
      <alignment horizontal="left" vertical="top" wrapText="1"/>
      <protection locked="0"/>
    </xf>
    <xf numFmtId="0" fontId="3" fillId="0" borderId="54" xfId="0" applyFont="1" applyBorder="1" applyAlignment="1" applyProtection="1">
      <alignment horizontal="left" vertical="top" wrapText="1"/>
      <protection locked="0"/>
    </xf>
    <xf numFmtId="10" fontId="3" fillId="2" borderId="10" xfId="2" applyNumberFormat="1" applyFont="1" applyFill="1" applyBorder="1" applyAlignment="1" applyProtection="1">
      <alignment horizontal="right"/>
      <protection locked="0"/>
    </xf>
    <xf numFmtId="0" fontId="3" fillId="0" borderId="4"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9" fillId="0" borderId="51" xfId="0" applyFont="1" applyBorder="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9" fillId="0" borderId="52" xfId="0" applyFont="1" applyBorder="1" applyAlignment="1" applyProtection="1">
      <alignment horizontal="left" vertical="top" wrapText="1"/>
      <protection locked="0"/>
    </xf>
    <xf numFmtId="165" fontId="3" fillId="0" borderId="20" xfId="0" applyNumberFormat="1" applyFont="1" applyBorder="1" applyAlignment="1" applyProtection="1">
      <alignment horizontal="left"/>
      <protection locked="0"/>
    </xf>
    <xf numFmtId="165" fontId="3" fillId="0" borderId="29" xfId="0" applyNumberFormat="1" applyFont="1" applyBorder="1" applyAlignment="1" applyProtection="1">
      <alignment horizontal="left"/>
      <protection locked="0"/>
    </xf>
    <xf numFmtId="165" fontId="3" fillId="0" borderId="1" xfId="0" applyNumberFormat="1" applyFont="1" applyBorder="1" applyAlignment="1" applyProtection="1">
      <alignment horizontal="left"/>
      <protection locked="0"/>
    </xf>
    <xf numFmtId="165" fontId="3" fillId="0" borderId="15" xfId="0" applyNumberFormat="1" applyFont="1" applyBorder="1" applyAlignment="1" applyProtection="1">
      <alignment horizontal="left"/>
      <protection locked="0"/>
    </xf>
    <xf numFmtId="0" fontId="9" fillId="0" borderId="61"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54" xfId="0" applyFont="1" applyBorder="1" applyAlignment="1" applyProtection="1">
      <alignment horizontal="left" vertical="top" wrapText="1"/>
      <protection locked="0"/>
    </xf>
    <xf numFmtId="0" fontId="9" fillId="0" borderId="51" xfId="0" applyFont="1" applyBorder="1" applyAlignment="1" applyProtection="1">
      <alignment horizontal="left" vertical="top"/>
      <protection locked="0"/>
    </xf>
    <xf numFmtId="0" fontId="9" fillId="0" borderId="20" xfId="0" applyFont="1" applyBorder="1" applyAlignment="1" applyProtection="1">
      <alignment horizontal="left" vertical="top"/>
      <protection locked="0"/>
    </xf>
    <xf numFmtId="0" fontId="9" fillId="0" borderId="52" xfId="0" applyFont="1" applyBorder="1" applyAlignment="1" applyProtection="1">
      <alignment horizontal="left" vertical="top"/>
      <protection locked="0"/>
    </xf>
    <xf numFmtId="0" fontId="9" fillId="0" borderId="20" xfId="0" applyFont="1" applyBorder="1" applyAlignment="1" applyProtection="1">
      <alignment horizontal="left"/>
      <protection locked="0"/>
    </xf>
    <xf numFmtId="0" fontId="9" fillId="0" borderId="52" xfId="0" applyFont="1" applyBorder="1" applyAlignment="1" applyProtection="1">
      <alignment horizontal="left"/>
      <protection locked="0"/>
    </xf>
    <xf numFmtId="0" fontId="31" fillId="0" borderId="51" xfId="0" quotePrefix="1" applyFont="1" applyBorder="1" applyAlignment="1" applyProtection="1">
      <alignment horizontal="left" wrapText="1"/>
      <protection locked="0"/>
    </xf>
    <xf numFmtId="0" fontId="31" fillId="0" borderId="20" xfId="0" applyFont="1" applyBorder="1" applyAlignment="1" applyProtection="1">
      <alignment horizontal="left" wrapText="1"/>
      <protection locked="0"/>
    </xf>
    <xf numFmtId="0" fontId="31" fillId="0" borderId="52" xfId="0" applyFont="1" applyBorder="1" applyAlignment="1" applyProtection="1">
      <alignment horizontal="left" wrapText="1"/>
      <protection locked="0"/>
    </xf>
    <xf numFmtId="10" fontId="2" fillId="0" borderId="11" xfId="1" applyNumberFormat="1" applyFont="1" applyFill="1" applyBorder="1" applyAlignment="1" applyProtection="1">
      <alignment horizontal="right"/>
    </xf>
    <xf numFmtId="10" fontId="2" fillId="0" borderId="11" xfId="2" applyNumberFormat="1" applyFont="1" applyFill="1" applyBorder="1" applyAlignment="1" applyProtection="1">
      <alignment horizontal="right"/>
    </xf>
    <xf numFmtId="0" fontId="2" fillId="0" borderId="11" xfId="0" applyFont="1" applyBorder="1" applyAlignment="1" applyProtection="1">
      <alignment horizontal="left"/>
      <protection locked="0"/>
    </xf>
    <xf numFmtId="10" fontId="3" fillId="0" borderId="11" xfId="2" applyNumberFormat="1" applyFont="1" applyFill="1" applyBorder="1" applyAlignment="1" applyProtection="1">
      <alignment horizontal="right"/>
    </xf>
    <xf numFmtId="0" fontId="3" fillId="0" borderId="11" xfId="0" applyFont="1" applyBorder="1" applyAlignment="1" applyProtection="1">
      <alignment horizontal="left"/>
      <protection locked="0"/>
    </xf>
    <xf numFmtId="10" fontId="3" fillId="0" borderId="11" xfId="1" applyNumberFormat="1" applyFont="1" applyFill="1" applyBorder="1" applyAlignment="1" applyProtection="1">
      <alignment horizontal="right"/>
    </xf>
    <xf numFmtId="165" fontId="3" fillId="0" borderId="11" xfId="1" applyNumberFormat="1" applyFont="1" applyBorder="1" applyAlignment="1" applyProtection="1">
      <alignment horizontal="left"/>
      <protection locked="0"/>
    </xf>
    <xf numFmtId="165" fontId="3" fillId="0" borderId="10" xfId="1" applyNumberFormat="1" applyFont="1" applyBorder="1" applyAlignment="1" applyProtection="1">
      <alignment horizontal="left"/>
      <protection locked="0"/>
    </xf>
    <xf numFmtId="165" fontId="3" fillId="0" borderId="2" xfId="1" applyNumberFormat="1" applyFont="1" applyBorder="1" applyAlignment="1" applyProtection="1">
      <alignment horizontal="left"/>
      <protection locked="0"/>
    </xf>
    <xf numFmtId="165" fontId="3" fillId="0" borderId="14" xfId="1" applyNumberFormat="1" applyFont="1" applyBorder="1" applyAlignment="1" applyProtection="1">
      <alignment horizontal="left"/>
      <protection locked="0"/>
    </xf>
    <xf numFmtId="0" fontId="9" fillId="0" borderId="57" xfId="0" quotePrefix="1" applyFont="1" applyBorder="1" applyAlignment="1" applyProtection="1">
      <alignment horizontal="left" vertical="top" wrapText="1"/>
      <protection locked="0"/>
    </xf>
    <xf numFmtId="0" fontId="9" fillId="0" borderId="51" xfId="0" quotePrefix="1" applyFont="1" applyBorder="1" applyAlignment="1" applyProtection="1">
      <alignment horizontal="left" wrapText="1"/>
      <protection locked="0"/>
    </xf>
    <xf numFmtId="0" fontId="9" fillId="0" borderId="20" xfId="0" applyFont="1" applyBorder="1" applyAlignment="1" applyProtection="1">
      <alignment horizontal="left" wrapText="1"/>
      <protection locked="0"/>
    </xf>
    <xf numFmtId="0" fontId="9" fillId="0" borderId="52" xfId="0" applyFont="1" applyBorder="1" applyAlignment="1" applyProtection="1">
      <alignment horizontal="left" wrapText="1"/>
      <protection locked="0"/>
    </xf>
    <xf numFmtId="10" fontId="3" fillId="0" borderId="0" xfId="2" applyNumberFormat="1" applyFont="1" applyFill="1" applyBorder="1" applyAlignment="1" applyProtection="1">
      <alignment horizontal="left"/>
      <protection locked="0"/>
    </xf>
    <xf numFmtId="10" fontId="3" fillId="0" borderId="12" xfId="2" applyNumberFormat="1" applyFont="1" applyFill="1" applyBorder="1" applyAlignment="1" applyProtection="1">
      <alignment horizontal="left"/>
      <protection locked="0"/>
    </xf>
    <xf numFmtId="165" fontId="3" fillId="0" borderId="10" xfId="0" applyNumberFormat="1" applyFont="1" applyBorder="1" applyAlignment="1">
      <alignment horizontal="right"/>
    </xf>
    <xf numFmtId="0" fontId="3" fillId="0" borderId="2" xfId="0" applyFont="1" applyBorder="1" applyAlignment="1">
      <alignment horizontal="right"/>
    </xf>
    <xf numFmtId="0" fontId="3" fillId="0" borderId="14" xfId="0" applyFont="1" applyBorder="1" applyAlignment="1">
      <alignment horizontal="right"/>
    </xf>
    <xf numFmtId="165" fontId="10" fillId="0" borderId="2" xfId="0" applyNumberFormat="1" applyFont="1" applyBorder="1" applyAlignment="1">
      <alignment horizontal="right"/>
    </xf>
    <xf numFmtId="0" fontId="10" fillId="0" borderId="2" xfId="0" applyFont="1" applyBorder="1" applyAlignment="1">
      <alignment horizontal="right"/>
    </xf>
    <xf numFmtId="0" fontId="10" fillId="0" borderId="14" xfId="0" applyFont="1" applyBorder="1" applyAlignment="1">
      <alignment horizontal="right"/>
    </xf>
    <xf numFmtId="2" fontId="2" fillId="0" borderId="10" xfId="0" applyNumberFormat="1" applyFont="1" applyBorder="1" applyAlignment="1">
      <alignment horizontal="right"/>
    </xf>
    <xf numFmtId="2" fontId="2" fillId="0" borderId="2" xfId="0" applyNumberFormat="1" applyFont="1" applyBorder="1" applyAlignment="1">
      <alignment horizontal="right"/>
    </xf>
    <xf numFmtId="2" fontId="2" fillId="0" borderId="14" xfId="0" applyNumberFormat="1" applyFont="1" applyBorder="1" applyAlignment="1">
      <alignment horizontal="right"/>
    </xf>
    <xf numFmtId="2" fontId="14" fillId="0" borderId="1" xfId="0" applyNumberFormat="1" applyFont="1" applyBorder="1" applyAlignment="1">
      <alignment horizontal="right"/>
    </xf>
    <xf numFmtId="2" fontId="14" fillId="0" borderId="15" xfId="0" applyNumberFormat="1" applyFont="1" applyBorder="1" applyAlignment="1">
      <alignment horizontal="right"/>
    </xf>
    <xf numFmtId="0" fontId="3" fillId="0" borderId="4"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6"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0" xfId="0" applyFont="1" applyAlignment="1" applyProtection="1">
      <alignment horizontal="left"/>
      <protection locked="0"/>
    </xf>
    <xf numFmtId="0" fontId="3" fillId="0" borderId="12" xfId="0" applyFont="1" applyBorder="1" applyAlignment="1" applyProtection="1">
      <alignment horizontal="left"/>
      <protection locked="0"/>
    </xf>
    <xf numFmtId="165" fontId="2" fillId="0" borderId="10" xfId="1" applyNumberFormat="1" applyFont="1" applyBorder="1" applyAlignment="1" applyProtection="1">
      <alignment horizontal="right" wrapText="1"/>
    </xf>
    <xf numFmtId="165" fontId="2" fillId="0" borderId="14" xfId="1" applyNumberFormat="1" applyFont="1" applyBorder="1" applyAlignment="1" applyProtection="1">
      <alignment horizontal="right" wrapText="1"/>
    </xf>
    <xf numFmtId="0" fontId="2" fillId="0" borderId="4" xfId="0" applyFont="1" applyBorder="1" applyAlignment="1" applyProtection="1">
      <alignment horizontal="left" vertical="top"/>
      <protection locked="0"/>
    </xf>
    <xf numFmtId="0" fontId="2" fillId="0" borderId="3"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1" xfId="0" applyFont="1" applyBorder="1" applyAlignment="1" applyProtection="1">
      <alignment horizontal="left" vertical="top"/>
      <protection locked="0"/>
    </xf>
    <xf numFmtId="0" fontId="2" fillId="0" borderId="15" xfId="0" applyFont="1" applyBorder="1" applyAlignment="1" applyProtection="1">
      <alignment horizontal="left" vertical="top"/>
      <protection locked="0"/>
    </xf>
    <xf numFmtId="165" fontId="3" fillId="0" borderId="2" xfId="1" applyNumberFormat="1" applyFont="1" applyBorder="1" applyAlignment="1" applyProtection="1">
      <alignment horizontal="left" wrapText="1"/>
      <protection locked="0"/>
    </xf>
    <xf numFmtId="165" fontId="3" fillId="0" borderId="14" xfId="1" applyNumberFormat="1" applyFont="1" applyBorder="1" applyAlignment="1" applyProtection="1">
      <alignment horizontal="left" wrapText="1"/>
      <protection locked="0"/>
    </xf>
    <xf numFmtId="165" fontId="3" fillId="0" borderId="10" xfId="0" applyNumberFormat="1" applyFont="1" applyBorder="1" applyAlignment="1">
      <alignment horizontal="center"/>
    </xf>
    <xf numFmtId="0" fontId="3" fillId="0" borderId="2" xfId="0" applyFont="1" applyBorder="1" applyAlignment="1">
      <alignment horizontal="center"/>
    </xf>
    <xf numFmtId="0" fontId="3" fillId="0" borderId="14" xfId="0" applyFont="1" applyBorder="1" applyAlignment="1">
      <alignment horizontal="center"/>
    </xf>
    <xf numFmtId="165" fontId="3" fillId="0" borderId="2" xfId="0" applyNumberFormat="1" applyFont="1" applyBorder="1" applyAlignment="1">
      <alignment horizontal="center"/>
    </xf>
    <xf numFmtId="10" fontId="3" fillId="0" borderId="10" xfId="1" applyNumberFormat="1" applyFont="1" applyFill="1" applyBorder="1" applyAlignment="1" applyProtection="1">
      <alignment horizontal="left"/>
      <protection locked="0"/>
    </xf>
    <xf numFmtId="10" fontId="3" fillId="0" borderId="2" xfId="1" applyNumberFormat="1" applyFont="1" applyFill="1" applyBorder="1" applyAlignment="1" applyProtection="1">
      <alignment horizontal="left"/>
      <protection locked="0"/>
    </xf>
    <xf numFmtId="10" fontId="3" fillId="0" borderId="14" xfId="1" applyNumberFormat="1" applyFont="1" applyFill="1" applyBorder="1" applyAlignment="1" applyProtection="1">
      <alignment horizontal="left"/>
      <protection locked="0"/>
    </xf>
    <xf numFmtId="10" fontId="2" fillId="0" borderId="10" xfId="1" applyNumberFormat="1" applyFont="1" applyFill="1" applyBorder="1" applyAlignment="1" applyProtection="1">
      <alignment horizontal="right"/>
    </xf>
    <xf numFmtId="10" fontId="2" fillId="0" borderId="2" xfId="1" applyNumberFormat="1" applyFont="1" applyFill="1" applyBorder="1" applyAlignment="1" applyProtection="1">
      <alignment horizontal="right"/>
    </xf>
    <xf numFmtId="10" fontId="2" fillId="0" borderId="14" xfId="1" applyNumberFormat="1" applyFont="1" applyFill="1" applyBorder="1" applyAlignment="1" applyProtection="1">
      <alignment horizontal="right"/>
    </xf>
    <xf numFmtId="165" fontId="3" fillId="2" borderId="2" xfId="0" applyNumberFormat="1" applyFont="1" applyFill="1" applyBorder="1" applyAlignment="1" applyProtection="1">
      <alignment horizontal="left"/>
      <protection locked="0"/>
    </xf>
    <xf numFmtId="165" fontId="3" fillId="2" borderId="14" xfId="0" applyNumberFormat="1" applyFont="1" applyFill="1" applyBorder="1" applyAlignment="1" applyProtection="1">
      <alignment horizontal="left"/>
      <protection locked="0"/>
    </xf>
    <xf numFmtId="10" fontId="2" fillId="0" borderId="2" xfId="2" applyNumberFormat="1" applyFont="1" applyFill="1" applyBorder="1" applyAlignment="1" applyProtection="1">
      <alignment horizontal="right"/>
    </xf>
    <xf numFmtId="10" fontId="2" fillId="0" borderId="14" xfId="2" applyNumberFormat="1" applyFont="1" applyFill="1" applyBorder="1" applyAlignment="1" applyProtection="1">
      <alignment horizontal="right"/>
    </xf>
    <xf numFmtId="0" fontId="10" fillId="0" borderId="5"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5"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3" fillId="0" borderId="5"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43" fontId="3" fillId="2" borderId="2" xfId="1" applyFont="1" applyFill="1" applyBorder="1" applyAlignment="1" applyProtection="1">
      <alignment horizontal="right"/>
      <protection locked="0"/>
    </xf>
    <xf numFmtId="43" fontId="3" fillId="2" borderId="14" xfId="1" applyFont="1" applyFill="1" applyBorder="1" applyAlignment="1" applyProtection="1">
      <alignment horizontal="right"/>
      <protection locked="0"/>
    </xf>
    <xf numFmtId="43" fontId="3" fillId="2" borderId="1" xfId="1" applyFont="1" applyFill="1" applyBorder="1" applyAlignment="1" applyProtection="1">
      <alignment horizontal="right"/>
      <protection locked="0"/>
    </xf>
    <xf numFmtId="43" fontId="3" fillId="2" borderId="15" xfId="1" applyFont="1" applyFill="1" applyBorder="1" applyAlignment="1" applyProtection="1">
      <alignment horizontal="right"/>
      <protection locked="0"/>
    </xf>
    <xf numFmtId="0" fontId="3" fillId="0" borderId="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49" fontId="3" fillId="2" borderId="10" xfId="0" applyNumberFormat="1" applyFont="1" applyFill="1" applyBorder="1" applyAlignment="1" applyProtection="1">
      <alignment horizontal="left" wrapText="1"/>
      <protection locked="0"/>
    </xf>
    <xf numFmtId="49" fontId="3" fillId="2" borderId="2" xfId="0" applyNumberFormat="1" applyFont="1" applyFill="1" applyBorder="1" applyAlignment="1" applyProtection="1">
      <alignment horizontal="left" wrapText="1"/>
      <protection locked="0"/>
    </xf>
    <xf numFmtId="49" fontId="3" fillId="2" borderId="14" xfId="0" applyNumberFormat="1" applyFont="1" applyFill="1" applyBorder="1" applyAlignment="1" applyProtection="1">
      <alignment horizontal="left" wrapText="1"/>
      <protection locked="0"/>
    </xf>
    <xf numFmtId="49" fontId="3" fillId="2" borderId="10" xfId="0" applyNumberFormat="1" applyFont="1" applyFill="1" applyBorder="1" applyAlignment="1" applyProtection="1">
      <alignment horizontal="center" wrapText="1"/>
      <protection locked="0"/>
    </xf>
    <xf numFmtId="49" fontId="3" fillId="2" borderId="2" xfId="0" applyNumberFormat="1" applyFont="1" applyFill="1" applyBorder="1" applyAlignment="1" applyProtection="1">
      <alignment horizontal="center" wrapText="1"/>
      <protection locked="0"/>
    </xf>
    <xf numFmtId="49" fontId="3" fillId="2" borderId="14" xfId="0" applyNumberFormat="1" applyFont="1" applyFill="1" applyBorder="1" applyAlignment="1" applyProtection="1">
      <alignment horizontal="center" wrapText="1"/>
      <protection locked="0"/>
    </xf>
    <xf numFmtId="49" fontId="3" fillId="2" borderId="10" xfId="0" applyNumberFormat="1" applyFont="1" applyFill="1" applyBorder="1" applyAlignment="1" applyProtection="1">
      <alignment horizontal="left"/>
      <protection locked="0"/>
    </xf>
    <xf numFmtId="49" fontId="3" fillId="2" borderId="14" xfId="0" applyNumberFormat="1" applyFont="1" applyFill="1" applyBorder="1" applyAlignment="1" applyProtection="1">
      <alignment horizontal="left"/>
      <protection locked="0"/>
    </xf>
    <xf numFmtId="0" fontId="3" fillId="2" borderId="2" xfId="0" applyFont="1" applyFill="1" applyBorder="1" applyAlignment="1" applyProtection="1">
      <alignment horizontal="left" wrapText="1"/>
      <protection locked="0"/>
    </xf>
    <xf numFmtId="0" fontId="3" fillId="2" borderId="14" xfId="0" applyFont="1" applyFill="1" applyBorder="1" applyAlignment="1" applyProtection="1">
      <alignment horizontal="left" wrapText="1"/>
      <protection locked="0"/>
    </xf>
    <xf numFmtId="0" fontId="9" fillId="0" borderId="61" xfId="0" quotePrefix="1" applyFont="1" applyBorder="1" applyAlignment="1" applyProtection="1">
      <alignment horizontal="left" vertical="top" wrapText="1"/>
      <protection locked="0"/>
    </xf>
    <xf numFmtId="0" fontId="9" fillId="0" borderId="25" xfId="0" quotePrefix="1" applyFont="1" applyBorder="1" applyAlignment="1" applyProtection="1">
      <alignment horizontal="left" vertical="top" wrapText="1"/>
      <protection locked="0"/>
    </xf>
    <xf numFmtId="0" fontId="9" fillId="0" borderId="54" xfId="0" quotePrefix="1" applyFont="1" applyBorder="1" applyAlignment="1" applyProtection="1">
      <alignment horizontal="left" vertical="top" wrapText="1"/>
      <protection locked="0"/>
    </xf>
    <xf numFmtId="0" fontId="10" fillId="0" borderId="4"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1" xfId="0" applyFont="1" applyBorder="1" applyAlignment="1" applyProtection="1">
      <alignment horizontal="center"/>
      <protection locked="0"/>
    </xf>
    <xf numFmtId="0" fontId="10" fillId="0" borderId="15" xfId="0" applyFont="1" applyBorder="1" applyAlignment="1" applyProtection="1">
      <alignment horizontal="center"/>
      <protection locked="0"/>
    </xf>
    <xf numFmtId="0" fontId="3" fillId="0" borderId="51" xfId="0" quotePrefix="1" applyFont="1" applyBorder="1" applyAlignment="1" applyProtection="1">
      <alignment horizontal="left" vertical="top" wrapText="1"/>
      <protection locked="0"/>
    </xf>
    <xf numFmtId="0" fontId="3" fillId="0" borderId="20" xfId="0" quotePrefix="1" applyFont="1" applyBorder="1" applyAlignment="1" applyProtection="1">
      <alignment horizontal="left" vertical="top"/>
      <protection locked="0"/>
    </xf>
    <xf numFmtId="0" fontId="3" fillId="0" borderId="52" xfId="0" quotePrefix="1" applyFont="1" applyBorder="1" applyAlignment="1" applyProtection="1">
      <alignment horizontal="left" vertical="top"/>
      <protection locked="0"/>
    </xf>
    <xf numFmtId="0" fontId="9" fillId="0" borderId="57" xfId="0" applyFont="1" applyBorder="1" applyAlignment="1" applyProtection="1">
      <alignment horizontal="left" vertical="top"/>
      <protection locked="0"/>
    </xf>
    <xf numFmtId="0" fontId="9" fillId="0" borderId="17" xfId="0" applyFont="1" applyBorder="1" applyAlignment="1" applyProtection="1">
      <alignment horizontal="left" vertical="top"/>
      <protection locked="0"/>
    </xf>
    <xf numFmtId="0" fontId="9" fillId="0" borderId="60" xfId="0" applyFont="1" applyBorder="1" applyAlignment="1" applyProtection="1">
      <alignment horizontal="left" vertical="top"/>
      <protection locked="0"/>
    </xf>
    <xf numFmtId="0" fontId="15" fillId="0" borderId="0" xfId="0" applyFont="1" applyAlignment="1" applyProtection="1">
      <alignment vertical="top" wrapText="1"/>
      <protection locked="0"/>
    </xf>
    <xf numFmtId="0" fontId="15" fillId="0" borderId="0" xfId="0" applyFont="1" applyProtection="1">
      <protection locked="0"/>
    </xf>
    <xf numFmtId="0" fontId="15" fillId="2" borderId="1" xfId="0" applyFont="1" applyFill="1" applyBorder="1" applyAlignment="1" applyProtection="1">
      <alignment horizontal="center"/>
      <protection locked="0"/>
    </xf>
    <xf numFmtId="165" fontId="23" fillId="0" borderId="1" xfId="0" applyNumberFormat="1" applyFont="1" applyBorder="1" applyAlignment="1">
      <alignment horizontal="left"/>
    </xf>
    <xf numFmtId="165" fontId="20" fillId="0" borderId="1" xfId="0" applyNumberFormat="1" applyFont="1" applyBorder="1" applyAlignment="1">
      <alignment horizontal="left"/>
    </xf>
    <xf numFmtId="0" fontId="15" fillId="2" borderId="1" xfId="0" applyFont="1" applyFill="1" applyBorder="1" applyProtection="1">
      <protection locked="0"/>
    </xf>
    <xf numFmtId="0" fontId="0" fillId="2" borderId="1" xfId="0" applyFill="1" applyBorder="1" applyProtection="1">
      <protection locked="0"/>
    </xf>
    <xf numFmtId="165" fontId="23" fillId="0" borderId="1" xfId="0" applyNumberFormat="1" applyFont="1" applyBorder="1"/>
    <xf numFmtId="165" fontId="20" fillId="0" borderId="1" xfId="0" applyNumberFormat="1" applyFont="1" applyBorder="1"/>
    <xf numFmtId="0" fontId="15" fillId="2" borderId="1" xfId="0" applyFont="1" applyFill="1" applyBorder="1" applyAlignment="1" applyProtection="1">
      <alignment horizontal="left"/>
      <protection locked="0"/>
    </xf>
    <xf numFmtId="0" fontId="0" fillId="2" borderId="1" xfId="0" applyFill="1" applyBorder="1" applyAlignment="1" applyProtection="1">
      <alignment horizontal="left"/>
      <protection locked="0"/>
    </xf>
    <xf numFmtId="0" fontId="15" fillId="0" borderId="0" xfId="0" applyFont="1" applyAlignment="1" applyProtection="1">
      <alignment horizontal="center"/>
      <protection locked="0"/>
    </xf>
    <xf numFmtId="0" fontId="0" fillId="0" borderId="0" xfId="0" applyAlignment="1" applyProtection="1">
      <alignment horizontal="center"/>
      <protection locked="0"/>
    </xf>
    <xf numFmtId="0" fontId="15" fillId="0" borderId="0" xfId="0" applyFont="1" applyAlignment="1" applyProtection="1">
      <alignment horizontal="center" wrapText="1"/>
      <protection locked="0"/>
    </xf>
    <xf numFmtId="0" fontId="0" fillId="0" borderId="0" xfId="0" applyAlignment="1" applyProtection="1">
      <alignment horizontal="center" wrapText="1"/>
      <protection locked="0"/>
    </xf>
    <xf numFmtId="0" fontId="3" fillId="0" borderId="0" xfId="0" applyFont="1" applyAlignment="1" applyProtection="1">
      <alignment horizontal="left" vertical="top" wrapText="1"/>
      <protection locked="0"/>
    </xf>
    <xf numFmtId="0" fontId="2" fillId="0" borderId="0" xfId="0" applyFont="1" applyAlignment="1" applyProtection="1">
      <alignment horizontal="center" wrapText="1"/>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left" vertical="top"/>
      <protection locked="0"/>
    </xf>
    <xf numFmtId="49" fontId="3" fillId="2" borderId="1" xfId="0" applyNumberFormat="1" applyFont="1" applyFill="1" applyBorder="1" applyAlignment="1" applyProtection="1">
      <alignment horizontal="left" wrapText="1"/>
      <protection locked="0"/>
    </xf>
    <xf numFmtId="49" fontId="3" fillId="0" borderId="3" xfId="0" applyNumberFormat="1" applyFont="1" applyBorder="1" applyAlignment="1" applyProtection="1">
      <alignment horizontal="center" vertical="top"/>
      <protection locked="0"/>
    </xf>
    <xf numFmtId="0" fontId="3" fillId="0" borderId="3" xfId="0" applyFont="1" applyBorder="1" applyProtection="1">
      <protection locked="0"/>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pplyProtection="1">
      <alignment horizontal="center" vertical="center" wrapText="1"/>
      <protection locked="0"/>
    </xf>
    <xf numFmtId="49" fontId="3" fillId="0" borderId="0" xfId="0" applyNumberFormat="1"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49" fontId="6" fillId="2" borderId="0" xfId="0" applyNumberFormat="1" applyFont="1" applyFill="1" applyAlignment="1" applyProtection="1">
      <alignment horizontal="left" vertical="top" wrapText="1"/>
      <protection locked="0"/>
    </xf>
    <xf numFmtId="49" fontId="3" fillId="2" borderId="0" xfId="0" applyNumberFormat="1" applyFont="1" applyFill="1" applyAlignment="1" applyProtection="1">
      <alignment vertical="top" wrapText="1"/>
      <protection locked="0"/>
    </xf>
    <xf numFmtId="49" fontId="3" fillId="2" borderId="0" xfId="0" applyNumberFormat="1" applyFont="1" applyFill="1" applyAlignment="1" applyProtection="1">
      <alignment horizontal="left" wrapText="1"/>
      <protection locked="0"/>
    </xf>
    <xf numFmtId="0" fontId="3" fillId="2" borderId="0" xfId="0" applyFont="1" applyFill="1" applyAlignment="1" applyProtection="1">
      <alignment vertical="top" wrapText="1"/>
      <protection locked="0"/>
    </xf>
    <xf numFmtId="0" fontId="2" fillId="0" borderId="0" xfId="0" applyFont="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1" xfId="0" applyFont="1" applyBorder="1" applyAlignment="1">
      <alignment horizontal="left"/>
    </xf>
    <xf numFmtId="0" fontId="3" fillId="0" borderId="2" xfId="0" applyFont="1" applyBorder="1" applyAlignment="1">
      <alignment horizontal="left"/>
    </xf>
    <xf numFmtId="0" fontId="3" fillId="0" borderId="1" xfId="0" applyFont="1" applyBorder="1" applyAlignment="1" applyProtection="1">
      <alignment horizontal="left" wrapText="1"/>
      <protection locked="0"/>
    </xf>
    <xf numFmtId="49" fontId="3" fillId="2" borderId="1" xfId="0" applyNumberFormat="1" applyFont="1" applyFill="1" applyBorder="1" applyAlignment="1" applyProtection="1">
      <alignment horizontal="center"/>
      <protection locked="0"/>
    </xf>
    <xf numFmtId="49" fontId="0" fillId="2" borderId="1" xfId="0" applyNumberFormat="1" applyFill="1" applyBorder="1" applyAlignment="1" applyProtection="1">
      <alignment horizontal="center"/>
      <protection locked="0"/>
    </xf>
    <xf numFmtId="0" fontId="9" fillId="0" borderId="3" xfId="0" applyFont="1" applyBorder="1" applyAlignment="1" applyProtection="1">
      <alignment horizontal="center" vertical="top"/>
      <protection locked="0"/>
    </xf>
    <xf numFmtId="49" fontId="3" fillId="2" borderId="1" xfId="0" applyNumberFormat="1" applyFont="1" applyFill="1" applyBorder="1" applyAlignment="1" applyProtection="1">
      <alignment horizontal="left"/>
      <protection locked="0"/>
    </xf>
    <xf numFmtId="49" fontId="0" fillId="2" borderId="1" xfId="0" applyNumberFormat="1" applyFill="1" applyBorder="1" applyAlignment="1" applyProtection="1">
      <alignment horizontal="left"/>
      <protection locked="0"/>
    </xf>
    <xf numFmtId="0" fontId="9" fillId="0" borderId="3" xfId="0" applyFont="1" applyBorder="1" applyAlignment="1" applyProtection="1">
      <alignment horizontal="left" vertical="top"/>
      <protection locked="0"/>
    </xf>
    <xf numFmtId="49" fontId="3" fillId="2" borderId="1" xfId="0" applyNumberFormat="1" applyFont="1" applyFill="1" applyBorder="1" applyProtection="1">
      <protection locked="0"/>
    </xf>
    <xf numFmtId="49" fontId="0" fillId="2" borderId="1" xfId="0" applyNumberFormat="1" applyFill="1" applyBorder="1" applyProtection="1">
      <protection locked="0"/>
    </xf>
    <xf numFmtId="49" fontId="9" fillId="0" borderId="3" xfId="0" applyNumberFormat="1" applyFont="1" applyBorder="1" applyAlignment="1" applyProtection="1">
      <alignment horizontal="center" vertical="top"/>
      <protection locked="0"/>
    </xf>
    <xf numFmtId="0" fontId="33" fillId="0" borderId="3" xfId="0" applyFont="1" applyBorder="1" applyAlignment="1" applyProtection="1">
      <alignment horizontal="center" vertical="top"/>
      <protection locked="0"/>
    </xf>
    <xf numFmtId="49" fontId="0" fillId="0" borderId="1" xfId="0" applyNumberFormat="1" applyBorder="1" applyProtection="1">
      <protection locked="0"/>
    </xf>
    <xf numFmtId="0" fontId="2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49" fontId="3" fillId="2" borderId="1" xfId="0" applyNumberFormat="1" applyFont="1" applyFill="1" applyBorder="1" applyAlignment="1" applyProtection="1">
      <alignment horizontal="center" wrapText="1"/>
      <protection locked="0"/>
    </xf>
    <xf numFmtId="49" fontId="0" fillId="2" borderId="1" xfId="0" applyNumberFormat="1" applyFill="1" applyBorder="1" applyAlignment="1" applyProtection="1">
      <alignment horizontal="center" wrapText="1"/>
      <protection locked="0"/>
    </xf>
    <xf numFmtId="0" fontId="3"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locked="0"/>
    </xf>
    <xf numFmtId="0" fontId="9" fillId="0" borderId="0" xfId="0" applyFont="1" applyAlignment="1" applyProtection="1">
      <alignment horizontal="center" vertical="top"/>
      <protection locked="0"/>
    </xf>
  </cellXfs>
  <cellStyles count="5">
    <cellStyle name="Comma" xfId="1" builtinId="3"/>
    <cellStyle name="Hyperlink" xfId="4" builtinId="8"/>
    <cellStyle name="Normal" xfId="0" builtinId="0"/>
    <cellStyle name="Normal_DCF 2" xfId="3" xr:uid="{7248CABD-199F-3B4D-856C-E0C4A1AB177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dbedt-hhfdc/DB_Document_Library/DEV%20Section/Projects/Durf%20Apps/Review/200619_DURF%20Application_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tion Cover Letter"/>
      <sheetName val="Solar Letter"/>
      <sheetName val="Schedule of Important Events"/>
      <sheetName val="Fee Schedule"/>
      <sheetName val="Application Overview"/>
      <sheetName val="Instructions"/>
      <sheetName val="Exhibits 1-39 Notes"/>
      <sheetName val="App&amp;Input"/>
      <sheetName val="A-Sources"/>
      <sheetName val="B-Budget"/>
      <sheetName val="B1-Rehab"/>
      <sheetName val="B2-Bond Fin"/>
      <sheetName val="B3-Devel Fee"/>
      <sheetName val="B4-Bgt Thres"/>
      <sheetName val="C-Disb&amp;Fund"/>
      <sheetName val="D2-Op Budget"/>
      <sheetName val="E-Multi Yr Bdgt"/>
      <sheetName val="F-LIHTC Chk"/>
      <sheetName val="G-Project Sale Revenues"/>
      <sheetName val="Names"/>
      <sheetName val="Certifications &amp; Assurances"/>
      <sheetName val="Credit Authorization"/>
      <sheetName val="LIHTC Threshold Certifications"/>
      <sheetName val="LIHTC Program Certification"/>
      <sheetName val="Questions"/>
      <sheetName val="HMMF Section"/>
      <sheetName val="RHRF Section"/>
      <sheetName val="Ex. 8 &amp; 9"/>
      <sheetName val="Envionmental Questionnaire"/>
      <sheetName val="Market Analyst Affidavit"/>
      <sheetName val="OwnerDeveloper Affidavit"/>
      <sheetName val="Exhibit 34"/>
      <sheetName val="Exhibit 3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8">
          <cell r="A8" t="str">
            <v>Equity</v>
          </cell>
        </row>
        <row r="9">
          <cell r="A9" t="str">
            <v>Debt</v>
          </cell>
        </row>
        <row r="11">
          <cell r="A11" t="str">
            <v>Yes</v>
          </cell>
        </row>
        <row r="12">
          <cell r="A12" t="str">
            <v>No</v>
          </cell>
        </row>
        <row r="22">
          <cell r="A22" t="str">
            <v>New Building</v>
          </cell>
        </row>
        <row r="23">
          <cell r="A23" t="str">
            <v>Acquisition/Rehabilitation of an Existing Building used for housing</v>
          </cell>
        </row>
        <row r="24">
          <cell r="A24" t="str">
            <v>Acquisition/Rehabilitation of an Existing Building not used for housing</v>
          </cell>
        </row>
        <row r="27">
          <cell r="A27" t="str">
            <v>X</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portal.hud.gov/hudportal/HUD?src=/program_offices/administration/hudclips/forms/hud9a"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D1994-7604-2A43-829C-DF3249F01891}">
  <sheetPr>
    <pageSetUpPr fitToPage="1"/>
  </sheetPr>
  <dimension ref="A1:M23"/>
  <sheetViews>
    <sheetView view="pageLayout" zoomScaleNormal="100" workbookViewId="0">
      <selection activeCell="A14" sqref="A14:H14"/>
    </sheetView>
  </sheetViews>
  <sheetFormatPr defaultColWidth="10.81640625" defaultRowHeight="14" x14ac:dyDescent="0.3"/>
  <cols>
    <col min="1" max="1" width="10.81640625" style="1" customWidth="1"/>
    <col min="2" max="2" width="2.453125" style="1" customWidth="1"/>
    <col min="3" max="7" width="10.81640625" style="1"/>
    <col min="8" max="8" width="21.26953125" style="1" customWidth="1"/>
    <col min="9" max="16384" width="10.81640625" style="1"/>
  </cols>
  <sheetData>
    <row r="1" spans="1:13" ht="15" customHeight="1" x14ac:dyDescent="0.3">
      <c r="A1" s="485" t="s">
        <v>0</v>
      </c>
      <c r="B1" s="485"/>
      <c r="C1" s="485"/>
      <c r="D1" s="485"/>
      <c r="E1" s="485"/>
      <c r="F1" s="485"/>
      <c r="G1" s="485"/>
      <c r="H1" s="485"/>
      <c r="I1" s="10"/>
      <c r="J1" s="10"/>
      <c r="K1" s="10"/>
      <c r="L1" s="10"/>
      <c r="M1" s="10"/>
    </row>
    <row r="2" spans="1:13" ht="15" customHeight="1" x14ac:dyDescent="0.3">
      <c r="A2" s="485" t="s">
        <v>1</v>
      </c>
      <c r="B2" s="485"/>
      <c r="C2" s="485"/>
      <c r="D2" s="485"/>
      <c r="E2" s="485"/>
      <c r="F2" s="485"/>
      <c r="G2" s="485"/>
      <c r="H2" s="485"/>
      <c r="I2" s="10"/>
      <c r="J2" s="10"/>
      <c r="K2" s="10"/>
      <c r="L2" s="10"/>
      <c r="M2" s="10"/>
    </row>
    <row r="4" spans="1:13" ht="44.15" customHeight="1" x14ac:dyDescent="0.3">
      <c r="A4" s="482" t="s">
        <v>2</v>
      </c>
      <c r="B4" s="483"/>
      <c r="C4" s="483"/>
      <c r="D4" s="483"/>
      <c r="E4" s="483"/>
      <c r="F4" s="483"/>
      <c r="G4" s="483"/>
      <c r="H4" s="484"/>
    </row>
    <row r="5" spans="1:13" ht="6" customHeight="1" x14ac:dyDescent="0.3">
      <c r="A5" s="477"/>
      <c r="B5" s="477"/>
      <c r="C5" s="477"/>
      <c r="D5" s="477"/>
      <c r="E5" s="477"/>
      <c r="F5" s="477"/>
      <c r="G5" s="477"/>
      <c r="H5" s="477"/>
    </row>
    <row r="6" spans="1:13" ht="52" customHeight="1" x14ac:dyDescent="0.3">
      <c r="A6" s="482" t="s">
        <v>3</v>
      </c>
      <c r="B6" s="483"/>
      <c r="C6" s="483"/>
      <c r="D6" s="483"/>
      <c r="E6" s="483"/>
      <c r="F6" s="483"/>
      <c r="G6" s="483"/>
      <c r="H6" s="484"/>
    </row>
    <row r="7" spans="1:13" ht="6" customHeight="1" x14ac:dyDescent="0.3">
      <c r="A7" s="475"/>
      <c r="B7" s="475"/>
      <c r="C7" s="475"/>
      <c r="D7" s="475"/>
      <c r="E7" s="475"/>
      <c r="F7" s="475"/>
      <c r="G7" s="475"/>
      <c r="H7" s="475"/>
    </row>
    <row r="8" spans="1:13" ht="15" customHeight="1" x14ac:dyDescent="0.3">
      <c r="A8" s="478" t="s">
        <v>4</v>
      </c>
      <c r="B8" s="478"/>
      <c r="C8" s="478"/>
      <c r="D8" s="478"/>
      <c r="E8" s="478"/>
      <c r="F8" s="478"/>
      <c r="G8" s="478"/>
      <c r="H8" s="478"/>
    </row>
    <row r="9" spans="1:13" ht="44" customHeight="1" x14ac:dyDescent="0.3">
      <c r="A9" s="482" t="s">
        <v>5</v>
      </c>
      <c r="B9" s="483"/>
      <c r="C9" s="483"/>
      <c r="D9" s="483"/>
      <c r="E9" s="483"/>
      <c r="F9" s="483"/>
      <c r="G9" s="483"/>
      <c r="H9" s="484"/>
    </row>
    <row r="10" spans="1:13" ht="27" customHeight="1" x14ac:dyDescent="0.3">
      <c r="A10" s="479"/>
      <c r="B10" s="63" t="s">
        <v>6</v>
      </c>
      <c r="C10" s="486" t="s">
        <v>7</v>
      </c>
      <c r="D10" s="486"/>
      <c r="E10" s="486"/>
      <c r="F10" s="486"/>
      <c r="G10" s="486"/>
      <c r="H10" s="487"/>
    </row>
    <row r="11" spans="1:13" ht="30" customHeight="1" x14ac:dyDescent="0.3">
      <c r="A11" s="480"/>
      <c r="B11" s="63" t="s">
        <v>8</v>
      </c>
      <c r="C11" s="483" t="s">
        <v>9</v>
      </c>
      <c r="D11" s="483"/>
      <c r="E11" s="483"/>
      <c r="F11" s="483"/>
      <c r="G11" s="483"/>
      <c r="H11" s="484"/>
    </row>
    <row r="12" spans="1:13" ht="48" customHeight="1" x14ac:dyDescent="0.3">
      <c r="A12" s="481"/>
      <c r="B12" s="63" t="s">
        <v>10</v>
      </c>
      <c r="C12" s="483" t="s">
        <v>11</v>
      </c>
      <c r="D12" s="483"/>
      <c r="E12" s="483"/>
      <c r="F12" s="483"/>
      <c r="G12" s="483"/>
      <c r="H12" s="484"/>
    </row>
    <row r="13" spans="1:13" ht="17.5" customHeight="1" x14ac:dyDescent="0.3">
      <c r="A13" s="482" t="s">
        <v>12</v>
      </c>
      <c r="B13" s="483"/>
      <c r="C13" s="483"/>
      <c r="D13" s="483"/>
      <c r="E13" s="483"/>
      <c r="F13" s="483"/>
      <c r="G13" s="483"/>
      <c r="H13" s="484"/>
    </row>
    <row r="14" spans="1:13" ht="75.5" customHeight="1" x14ac:dyDescent="0.3">
      <c r="A14" s="482" t="s">
        <v>1060</v>
      </c>
      <c r="B14" s="483"/>
      <c r="C14" s="483"/>
      <c r="D14" s="483"/>
      <c r="E14" s="483"/>
      <c r="F14" s="483"/>
      <c r="G14" s="483"/>
      <c r="H14" s="484"/>
    </row>
    <row r="15" spans="1:13" ht="6" customHeight="1" x14ac:dyDescent="0.3">
      <c r="A15" s="475"/>
      <c r="B15" s="475"/>
      <c r="C15" s="475"/>
      <c r="D15" s="475"/>
      <c r="E15" s="475"/>
      <c r="F15" s="475"/>
      <c r="G15" s="475"/>
      <c r="H15" s="475"/>
    </row>
    <row r="16" spans="1:13" ht="17.149999999999999" customHeight="1" x14ac:dyDescent="0.3">
      <c r="A16" s="488" t="s">
        <v>13</v>
      </c>
      <c r="B16" s="489"/>
      <c r="C16" s="489"/>
      <c r="D16" s="489"/>
      <c r="E16" s="489"/>
      <c r="F16" s="489"/>
      <c r="G16" s="489"/>
      <c r="H16" s="490"/>
    </row>
    <row r="17" spans="1:8" ht="73" customHeight="1" x14ac:dyDescent="0.3">
      <c r="A17" s="482" t="s">
        <v>14</v>
      </c>
      <c r="B17" s="483"/>
      <c r="C17" s="483"/>
      <c r="D17" s="483"/>
      <c r="E17" s="483"/>
      <c r="F17" s="483"/>
      <c r="G17" s="483"/>
      <c r="H17" s="484"/>
    </row>
    <row r="18" spans="1:8" ht="6" customHeight="1" x14ac:dyDescent="0.3">
      <c r="A18" s="491"/>
      <c r="B18" s="491"/>
      <c r="C18" s="491"/>
      <c r="D18" s="491"/>
      <c r="E18" s="491"/>
      <c r="F18" s="491"/>
      <c r="G18" s="491"/>
      <c r="H18" s="491"/>
    </row>
    <row r="19" spans="1:8" ht="87" customHeight="1" x14ac:dyDescent="0.3">
      <c r="A19" s="482" t="s">
        <v>15</v>
      </c>
      <c r="B19" s="483"/>
      <c r="C19" s="483"/>
      <c r="D19" s="483"/>
      <c r="E19" s="483"/>
      <c r="F19" s="483"/>
      <c r="G19" s="483"/>
      <c r="H19" s="484"/>
    </row>
    <row r="20" spans="1:8" ht="6" customHeight="1" x14ac:dyDescent="0.3">
      <c r="A20" s="475"/>
      <c r="B20" s="475"/>
      <c r="C20" s="475"/>
      <c r="D20" s="475"/>
      <c r="E20" s="475"/>
      <c r="F20" s="475"/>
      <c r="G20" s="475"/>
      <c r="H20" s="475"/>
    </row>
    <row r="21" spans="1:8" ht="29.15" customHeight="1" x14ac:dyDescent="0.3">
      <c r="A21" s="482" t="s">
        <v>16</v>
      </c>
      <c r="B21" s="483"/>
      <c r="C21" s="483"/>
      <c r="D21" s="483"/>
      <c r="E21" s="483"/>
      <c r="F21" s="483"/>
      <c r="G21" s="483"/>
      <c r="H21" s="484"/>
    </row>
    <row r="22" spans="1:8" ht="6" customHeight="1" x14ac:dyDescent="0.3">
      <c r="A22" s="476"/>
      <c r="B22" s="476"/>
      <c r="C22" s="476"/>
      <c r="D22" s="476"/>
      <c r="E22" s="476"/>
      <c r="F22" s="476"/>
      <c r="G22" s="476"/>
      <c r="H22" s="476"/>
    </row>
    <row r="23" spans="1:8" x14ac:dyDescent="0.3">
      <c r="A23" s="482" t="s">
        <v>17</v>
      </c>
      <c r="B23" s="483"/>
      <c r="C23" s="483"/>
      <c r="D23" s="483"/>
      <c r="E23" s="483"/>
      <c r="F23" s="483"/>
      <c r="G23" s="483"/>
      <c r="H23" s="484"/>
    </row>
  </sheetData>
  <sheetProtection algorithmName="SHA-512" hashValue="JKODoh+hXb5gQQlQ+4AnMZoify6wegZb4xV7sKAoJLz3/SDDP7PXmxKuzT4MJXFuZJMBiCgBQyMNwrvZ7Eh+OQ==" saltValue="XnUTv/kj/dH47rv5v0/n2A==" spinCount="100000" sheet="1" objects="1" scenarios="1"/>
  <mergeCells count="23">
    <mergeCell ref="A4:H4"/>
    <mergeCell ref="A6:H6"/>
    <mergeCell ref="A1:H1"/>
    <mergeCell ref="A2:H2"/>
    <mergeCell ref="A23:H23"/>
    <mergeCell ref="C10:H10"/>
    <mergeCell ref="C11:H11"/>
    <mergeCell ref="C12:H12"/>
    <mergeCell ref="A13:H13"/>
    <mergeCell ref="A9:H9"/>
    <mergeCell ref="A14:H14"/>
    <mergeCell ref="A16:H16"/>
    <mergeCell ref="A19:H19"/>
    <mergeCell ref="A17:H17"/>
    <mergeCell ref="A21:H21"/>
    <mergeCell ref="A18:H18"/>
    <mergeCell ref="A20:H20"/>
    <mergeCell ref="A22:H22"/>
    <mergeCell ref="A5:H5"/>
    <mergeCell ref="A7:H7"/>
    <mergeCell ref="A8:H8"/>
    <mergeCell ref="A10:A12"/>
    <mergeCell ref="A15:H15"/>
  </mergeCells>
  <pageMargins left="0.7" right="0.7" top="0.75" bottom="0.75" header="0.3" footer="0.3"/>
  <pageSetup fitToHeight="0" orientation="portrait" horizontalDpi="1200" verticalDpi="1200"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BDE1E-D95F-47C8-8ACE-BD4AEA1DA85A}">
  <sheetPr>
    <pageSetUpPr fitToPage="1"/>
  </sheetPr>
  <dimension ref="A1:O37"/>
  <sheetViews>
    <sheetView zoomScaleNormal="100" workbookViewId="0">
      <selection activeCell="H30" sqref="H30"/>
    </sheetView>
  </sheetViews>
  <sheetFormatPr defaultColWidth="9.1796875" defaultRowHeight="19.5" customHeight="1" x14ac:dyDescent="0.3"/>
  <cols>
    <col min="1" max="4" width="9.1796875" style="20"/>
    <col min="5" max="5" width="40.453125" style="20" customWidth="1"/>
    <col min="6" max="6" width="26.81640625" style="20" customWidth="1"/>
    <col min="7" max="7" width="12.81640625" style="20" customWidth="1"/>
    <col min="8" max="8" width="10.81640625" style="20" customWidth="1"/>
    <col min="9" max="16384" width="9.1796875" style="20"/>
  </cols>
  <sheetData>
    <row r="1" spans="1:15" ht="15" customHeight="1" x14ac:dyDescent="0.3">
      <c r="A1" s="537" t="s">
        <v>0</v>
      </c>
      <c r="B1" s="537"/>
      <c r="C1" s="537"/>
      <c r="D1" s="537"/>
      <c r="E1" s="537"/>
      <c r="F1" s="537"/>
      <c r="G1" s="442"/>
      <c r="H1" s="442"/>
      <c r="I1" s="442"/>
      <c r="J1" s="442"/>
      <c r="K1" s="442"/>
      <c r="L1" s="442"/>
      <c r="M1" s="442"/>
      <c r="N1" s="94"/>
      <c r="O1" s="94"/>
    </row>
    <row r="2" spans="1:15" ht="15" customHeight="1" x14ac:dyDescent="0.3">
      <c r="A2" s="537" t="s">
        <v>34</v>
      </c>
      <c r="B2" s="537"/>
      <c r="C2" s="537"/>
      <c r="D2" s="537"/>
      <c r="E2" s="537"/>
      <c r="F2" s="537"/>
      <c r="G2" s="442"/>
      <c r="H2" s="442"/>
      <c r="I2" s="442"/>
      <c r="J2" s="442"/>
      <c r="K2" s="442"/>
      <c r="L2" s="442"/>
      <c r="M2" s="442"/>
      <c r="N2" s="94"/>
      <c r="O2" s="94"/>
    </row>
    <row r="3" spans="1:15" ht="15" customHeight="1" x14ac:dyDescent="0.3"/>
    <row r="4" spans="1:15" ht="19.5" customHeight="1" x14ac:dyDescent="0.3">
      <c r="A4" s="94" t="s">
        <v>622</v>
      </c>
    </row>
    <row r="5" spans="1:15" ht="6" customHeight="1" x14ac:dyDescent="0.3"/>
    <row r="6" spans="1:15" ht="19.5" customHeight="1" x14ac:dyDescent="0.3">
      <c r="A6" s="20" t="s">
        <v>326</v>
      </c>
    </row>
    <row r="7" spans="1:15" ht="6" customHeight="1" x14ac:dyDescent="0.3"/>
    <row r="8" spans="1:15" ht="20.149999999999999" customHeight="1" x14ac:dyDescent="0.3">
      <c r="A8" s="103"/>
      <c r="B8" s="173"/>
      <c r="C8" s="173"/>
      <c r="D8" s="173"/>
      <c r="E8" s="173"/>
      <c r="F8" s="104"/>
    </row>
    <row r="9" spans="1:15" ht="20.149999999999999" customHeight="1" x14ac:dyDescent="0.3">
      <c r="A9" s="106" t="s">
        <v>623</v>
      </c>
      <c r="B9" s="107"/>
      <c r="C9" s="107"/>
      <c r="D9" s="107"/>
      <c r="E9" s="107"/>
      <c r="F9" s="108" t="s">
        <v>546</v>
      </c>
    </row>
    <row r="10" spans="1:15" ht="20.149999999999999" customHeight="1" x14ac:dyDescent="0.3">
      <c r="A10" s="274" t="s">
        <v>624</v>
      </c>
      <c r="B10" s="110"/>
      <c r="C10" s="110"/>
      <c r="D10" s="110"/>
      <c r="E10" s="110"/>
      <c r="F10" s="275"/>
    </row>
    <row r="11" spans="1:15" ht="20.149999999999999" customHeight="1" x14ac:dyDescent="0.3">
      <c r="A11" s="113"/>
      <c r="B11" s="77" t="s">
        <v>625</v>
      </c>
      <c r="C11" s="77"/>
      <c r="D11" s="77"/>
      <c r="E11" s="77"/>
      <c r="F11" s="24"/>
    </row>
    <row r="12" spans="1:15" ht="20.149999999999999" customHeight="1" x14ac:dyDescent="0.3">
      <c r="A12" s="113"/>
      <c r="B12" s="77" t="s">
        <v>626</v>
      </c>
      <c r="C12" s="77"/>
      <c r="D12" s="77"/>
      <c r="E12" s="77"/>
      <c r="F12" s="24"/>
    </row>
    <row r="13" spans="1:15" ht="20.149999999999999" customHeight="1" x14ac:dyDescent="0.3">
      <c r="A13" s="113"/>
      <c r="B13" s="77" t="s">
        <v>627</v>
      </c>
      <c r="C13" s="77"/>
      <c r="D13" s="77"/>
      <c r="E13" s="77"/>
      <c r="F13" s="24"/>
    </row>
    <row r="14" spans="1:15" ht="20.149999999999999" customHeight="1" x14ac:dyDescent="0.3">
      <c r="A14" s="276"/>
      <c r="B14" s="157" t="s">
        <v>628</v>
      </c>
      <c r="C14" s="157"/>
      <c r="D14" s="157"/>
      <c r="E14" s="157"/>
      <c r="F14" s="26"/>
    </row>
    <row r="15" spans="1:15" ht="20.149999999999999" customHeight="1" x14ac:dyDescent="0.3">
      <c r="A15" s="276"/>
      <c r="B15" s="157" t="s">
        <v>505</v>
      </c>
      <c r="C15" s="277"/>
      <c r="D15" s="277"/>
      <c r="E15" s="278"/>
      <c r="F15" s="26"/>
    </row>
    <row r="16" spans="1:15" ht="20.149999999999999" customHeight="1" x14ac:dyDescent="0.3">
      <c r="A16" s="276"/>
      <c r="B16" s="157" t="s">
        <v>505</v>
      </c>
      <c r="C16" s="277"/>
      <c r="D16" s="277"/>
      <c r="E16" s="278"/>
      <c r="F16" s="26"/>
    </row>
    <row r="17" spans="1:7" ht="20.149999999999999" customHeight="1" x14ac:dyDescent="0.3">
      <c r="A17" s="276"/>
      <c r="B17" s="157" t="s">
        <v>505</v>
      </c>
      <c r="C17" s="277"/>
      <c r="D17" s="277"/>
      <c r="E17" s="278"/>
      <c r="F17" s="26"/>
    </row>
    <row r="18" spans="1:7" ht="20.149999999999999" customHeight="1" x14ac:dyDescent="0.3">
      <c r="A18" s="276"/>
      <c r="B18" s="157" t="s">
        <v>505</v>
      </c>
      <c r="C18" s="277"/>
      <c r="D18" s="277"/>
      <c r="E18" s="278"/>
      <c r="F18" s="26"/>
    </row>
    <row r="19" spans="1:7" ht="20.149999999999999" customHeight="1" x14ac:dyDescent="0.3">
      <c r="A19" s="276"/>
      <c r="B19" s="157" t="s">
        <v>505</v>
      </c>
      <c r="C19" s="279"/>
      <c r="D19" s="279"/>
      <c r="E19" s="280"/>
      <c r="F19" s="26"/>
    </row>
    <row r="20" spans="1:7" ht="20.149999999999999" customHeight="1" x14ac:dyDescent="0.3">
      <c r="A20" s="103"/>
      <c r="B20" s="290" t="s">
        <v>629</v>
      </c>
      <c r="C20" s="290"/>
      <c r="F20" s="287">
        <f>SUM(F11:F19)</f>
        <v>0</v>
      </c>
      <c r="G20" s="121"/>
    </row>
    <row r="21" spans="1:7" ht="20.149999999999999" customHeight="1" x14ac:dyDescent="0.3">
      <c r="A21" s="109"/>
      <c r="B21" s="171"/>
      <c r="C21" s="171"/>
      <c r="D21" s="110"/>
      <c r="E21" s="111"/>
      <c r="F21" s="275"/>
    </row>
    <row r="22" spans="1:7" ht="20.149999999999999" customHeight="1" x14ac:dyDescent="0.3">
      <c r="A22" s="282" t="s">
        <v>630</v>
      </c>
      <c r="B22" s="77"/>
      <c r="C22" s="77"/>
      <c r="D22" s="77"/>
      <c r="E22" s="77"/>
      <c r="F22" s="229"/>
    </row>
    <row r="23" spans="1:7" ht="20.149999999999999" customHeight="1" x14ac:dyDescent="0.3">
      <c r="A23" s="113"/>
      <c r="B23" s="77" t="str">
        <f t="shared" ref="B23:B31" si="0">B11</f>
        <v>Developer - Fee (1)</v>
      </c>
      <c r="C23" s="77"/>
      <c r="D23" s="77"/>
      <c r="E23" s="77"/>
      <c r="F23" s="24"/>
    </row>
    <row r="24" spans="1:7" ht="20.149999999999999" customHeight="1" x14ac:dyDescent="0.3">
      <c r="A24" s="113"/>
      <c r="B24" s="77" t="str">
        <f t="shared" si="0"/>
        <v>Developer - Overhead (2)</v>
      </c>
      <c r="C24" s="77"/>
      <c r="D24" s="77"/>
      <c r="E24" s="77"/>
      <c r="F24" s="24"/>
    </row>
    <row r="25" spans="1:7" ht="20.149999999999999" customHeight="1" x14ac:dyDescent="0.3">
      <c r="A25" s="113"/>
      <c r="B25" s="77" t="str">
        <f t="shared" si="0"/>
        <v>Developer - Consulting Fee</v>
      </c>
      <c r="C25" s="77"/>
      <c r="D25" s="77"/>
      <c r="E25" s="77"/>
      <c r="F25" s="24"/>
    </row>
    <row r="26" spans="1:7" ht="20.149999999999999" customHeight="1" x14ac:dyDescent="0.3">
      <c r="A26" s="276"/>
      <c r="B26" s="157" t="str">
        <f t="shared" si="0"/>
        <v>Developer - Management Fee</v>
      </c>
      <c r="C26" s="157"/>
      <c r="D26" s="157"/>
      <c r="E26" s="157"/>
      <c r="F26" s="24"/>
    </row>
    <row r="27" spans="1:7" ht="20.149999999999999" customHeight="1" x14ac:dyDescent="0.3">
      <c r="A27" s="276"/>
      <c r="B27" s="157" t="str">
        <f t="shared" si="0"/>
        <v>Other:</v>
      </c>
      <c r="C27" s="714">
        <f>C15</f>
        <v>0</v>
      </c>
      <c r="D27" s="714"/>
      <c r="E27" s="715"/>
      <c r="F27" s="24"/>
    </row>
    <row r="28" spans="1:7" ht="20.149999999999999" customHeight="1" x14ac:dyDescent="0.3">
      <c r="A28" s="276"/>
      <c r="B28" s="157" t="str">
        <f t="shared" si="0"/>
        <v>Other:</v>
      </c>
      <c r="C28" s="714">
        <f>C16</f>
        <v>0</v>
      </c>
      <c r="D28" s="714"/>
      <c r="E28" s="715"/>
      <c r="F28" s="24"/>
    </row>
    <row r="29" spans="1:7" ht="20.149999999999999" customHeight="1" x14ac:dyDescent="0.3">
      <c r="A29" s="276"/>
      <c r="B29" s="157" t="str">
        <f t="shared" si="0"/>
        <v>Other:</v>
      </c>
      <c r="C29" s="714">
        <f>C17</f>
        <v>0</v>
      </c>
      <c r="D29" s="714"/>
      <c r="E29" s="715"/>
      <c r="F29" s="24"/>
    </row>
    <row r="30" spans="1:7" ht="20.149999999999999" customHeight="1" x14ac:dyDescent="0.3">
      <c r="A30" s="276"/>
      <c r="B30" s="157" t="str">
        <f t="shared" si="0"/>
        <v>Other:</v>
      </c>
      <c r="C30" s="714">
        <f>C18</f>
        <v>0</v>
      </c>
      <c r="D30" s="714"/>
      <c r="E30" s="715"/>
      <c r="F30" s="24"/>
    </row>
    <row r="31" spans="1:7" ht="20.149999999999999" customHeight="1" x14ac:dyDescent="0.3">
      <c r="A31" s="283"/>
      <c r="B31" s="284" t="str">
        <f t="shared" si="0"/>
        <v>Other:</v>
      </c>
      <c r="C31" s="714">
        <f>C19</f>
        <v>0</v>
      </c>
      <c r="D31" s="714"/>
      <c r="E31" s="715"/>
      <c r="F31" s="25"/>
    </row>
    <row r="32" spans="1:7" ht="20.149999999999999" customHeight="1" x14ac:dyDescent="0.3">
      <c r="A32" s="289"/>
      <c r="B32" s="290" t="s">
        <v>631</v>
      </c>
      <c r="C32" s="290"/>
      <c r="D32" s="290"/>
      <c r="E32" s="290"/>
      <c r="F32" s="287">
        <f>SUM(F23:F31)</f>
        <v>0</v>
      </c>
      <c r="G32" s="121"/>
    </row>
    <row r="33" spans="1:8" ht="20.149999999999999" customHeight="1" x14ac:dyDescent="0.3">
      <c r="A33" s="106"/>
      <c r="B33" s="107"/>
      <c r="C33" s="107"/>
      <c r="D33" s="107"/>
      <c r="E33" s="107"/>
      <c r="F33" s="285"/>
      <c r="G33" s="121"/>
    </row>
    <row r="34" spans="1:8" ht="20.149999999999999" customHeight="1" x14ac:dyDescent="0.3">
      <c r="A34" s="119" t="s">
        <v>632</v>
      </c>
      <c r="B34" s="107"/>
      <c r="C34" s="107"/>
      <c r="D34" s="107"/>
      <c r="E34" s="309"/>
      <c r="F34" s="270">
        <f>F20+F32</f>
        <v>0</v>
      </c>
      <c r="G34" s="121"/>
      <c r="H34" s="286"/>
    </row>
    <row r="35" spans="1:8" ht="20.149999999999999" customHeight="1" x14ac:dyDescent="0.35">
      <c r="A35" s="138" t="s">
        <v>615</v>
      </c>
      <c r="B35" s="110"/>
      <c r="C35" s="110"/>
      <c r="D35" s="110"/>
      <c r="E35" s="110"/>
      <c r="F35" s="139"/>
    </row>
    <row r="36" spans="1:8" ht="20.149999999999999" customHeight="1" x14ac:dyDescent="0.35">
      <c r="A36" s="141" t="s">
        <v>616</v>
      </c>
      <c r="B36" s="77"/>
      <c r="C36" s="77"/>
      <c r="D36" s="77"/>
      <c r="E36" s="77"/>
      <c r="F36" s="142"/>
    </row>
    <row r="37" spans="1:8" ht="20.149999999999999" customHeight="1" x14ac:dyDescent="0.35">
      <c r="A37" s="166"/>
    </row>
  </sheetData>
  <sheetProtection algorithmName="SHA-512" hashValue="JjZlbDQBj8GqqROM0I3eHWoE8YAEbFA6lnb3qBrULIxLjcyMezSaLSZzP8Z6nyNFYmoGI3ZPMhxeWnsbj7PXUA==" saltValue="jbBfDJXufK2MbX0ZXEqgmQ==" spinCount="100000" sheet="1" objects="1" scenarios="1"/>
  <mergeCells count="7">
    <mergeCell ref="A1:F1"/>
    <mergeCell ref="A2:F2"/>
    <mergeCell ref="C31:E31"/>
    <mergeCell ref="C29:E29"/>
    <mergeCell ref="C27:E27"/>
    <mergeCell ref="C28:E28"/>
    <mergeCell ref="C30:E30"/>
  </mergeCells>
  <dataValidations count="1">
    <dataValidation type="whole" operator="greaterThanOrEqual" allowBlank="1" showInputMessage="1" showErrorMessage="1" sqref="F11:F33" xr:uid="{BAF48568-75B6-4674-9D0C-DEC3102E4A26}">
      <formula1>0</formula1>
    </dataValidation>
  </dataValidations>
  <pageMargins left="0.7" right="0.7" top="0.75" bottom="0.75" header="0.3" footer="0.3"/>
  <pageSetup scale="87" fitToHeight="0" orientation="portrait" horizontalDpi="1200" verticalDpi="1200" r:id="rId1"/>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8CCD3-1220-46A1-A412-0C1E8CBFC727}">
  <sheetPr>
    <pageSetUpPr fitToPage="1"/>
  </sheetPr>
  <dimension ref="A1:W95"/>
  <sheetViews>
    <sheetView zoomScaleNormal="100" zoomScaleSheetLayoutView="100" workbookViewId="0">
      <selection activeCell="C64" sqref="C64"/>
    </sheetView>
  </sheetViews>
  <sheetFormatPr defaultColWidth="9.1796875" defaultRowHeight="19.5" customHeight="1" x14ac:dyDescent="0.3"/>
  <cols>
    <col min="1" max="1" width="5.7265625" style="20" customWidth="1"/>
    <col min="2" max="2" width="11.7265625" style="20" customWidth="1"/>
    <col min="3" max="3" width="4.1796875" style="20" customWidth="1"/>
    <col min="4" max="4" width="6.1796875" style="20" customWidth="1"/>
    <col min="5" max="5" width="5.81640625" style="20" customWidth="1"/>
    <col min="6" max="6" width="8.453125" style="20" customWidth="1"/>
    <col min="7" max="7" width="10.81640625" style="20" customWidth="1"/>
    <col min="8" max="8" width="10.1796875" style="20" customWidth="1"/>
    <col min="9" max="9" width="9.1796875" style="20" customWidth="1"/>
    <col min="10" max="10" width="10.1796875" style="20" customWidth="1"/>
    <col min="11" max="11" width="10.453125" style="20" customWidth="1"/>
    <col min="12" max="12" width="14.7265625" style="20" customWidth="1"/>
    <col min="13" max="13" width="10" style="20" customWidth="1"/>
    <col min="14" max="14" width="6.7265625" style="20" customWidth="1"/>
    <col min="15" max="15" width="13" style="20" customWidth="1"/>
    <col min="16" max="16" width="9.7265625" style="20" customWidth="1"/>
    <col min="17" max="17" width="13.7265625" style="20" customWidth="1"/>
    <col min="18" max="18" width="12.453125" style="20" customWidth="1"/>
    <col min="19" max="19" width="11.1796875" style="20" customWidth="1"/>
    <col min="20" max="20" width="10.81640625" style="20" customWidth="1"/>
    <col min="21" max="21" width="0.81640625" style="20" customWidth="1"/>
    <col min="22" max="16384" width="9.1796875" style="20"/>
  </cols>
  <sheetData>
    <row r="1" spans="1:20" ht="15" customHeight="1" x14ac:dyDescent="0.3">
      <c r="A1" s="537" t="s">
        <v>0</v>
      </c>
      <c r="B1" s="537"/>
      <c r="C1" s="537"/>
      <c r="D1" s="537"/>
      <c r="E1" s="537"/>
      <c r="F1" s="537"/>
      <c r="G1" s="537"/>
      <c r="H1" s="537"/>
      <c r="I1" s="537"/>
      <c r="J1" s="537"/>
      <c r="K1" s="537"/>
      <c r="L1" s="537"/>
      <c r="M1" s="537"/>
      <c r="N1" s="537"/>
      <c r="O1" s="537"/>
      <c r="P1" s="537"/>
      <c r="Q1" s="537"/>
      <c r="R1" s="537"/>
      <c r="S1" s="537"/>
      <c r="T1" s="537"/>
    </row>
    <row r="2" spans="1:20" ht="15" customHeight="1" x14ac:dyDescent="0.3">
      <c r="A2" s="537" t="s">
        <v>35</v>
      </c>
      <c r="B2" s="537"/>
      <c r="C2" s="537"/>
      <c r="D2" s="537"/>
      <c r="E2" s="537"/>
      <c r="F2" s="537"/>
      <c r="G2" s="537"/>
      <c r="H2" s="537"/>
      <c r="I2" s="537"/>
      <c r="J2" s="537"/>
      <c r="K2" s="537"/>
      <c r="L2" s="537"/>
      <c r="M2" s="537"/>
      <c r="N2" s="537"/>
      <c r="O2" s="537"/>
      <c r="P2" s="537"/>
      <c r="Q2" s="537"/>
      <c r="R2" s="537"/>
      <c r="S2" s="537"/>
      <c r="T2" s="537"/>
    </row>
    <row r="3" spans="1:20" ht="15" customHeight="1" x14ac:dyDescent="0.3"/>
    <row r="4" spans="1:20" ht="19.5" customHeight="1" x14ac:dyDescent="0.3">
      <c r="A4" s="94" t="s">
        <v>633</v>
      </c>
    </row>
    <row r="5" spans="1:20" ht="6" customHeight="1" x14ac:dyDescent="0.3">
      <c r="A5" s="94"/>
    </row>
    <row r="6" spans="1:20" ht="19.5" customHeight="1" x14ac:dyDescent="0.3">
      <c r="A6" s="20" t="s">
        <v>326</v>
      </c>
    </row>
    <row r="7" spans="1:20" ht="6" customHeight="1" x14ac:dyDescent="0.3"/>
    <row r="8" spans="1:20" ht="20.149999999999999" customHeight="1" x14ac:dyDescent="0.3">
      <c r="A8" s="685" t="s">
        <v>634</v>
      </c>
      <c r="B8" s="686"/>
      <c r="C8" s="686"/>
      <c r="D8" s="686"/>
      <c r="E8" s="686"/>
      <c r="F8" s="686"/>
      <c r="G8" s="686"/>
      <c r="H8" s="686"/>
      <c r="I8" s="686"/>
      <c r="J8" s="686"/>
      <c r="K8" s="686"/>
      <c r="L8" s="686"/>
      <c r="M8" s="686"/>
      <c r="N8" s="686"/>
      <c r="O8" s="686"/>
      <c r="P8" s="686"/>
      <c r="Q8" s="686"/>
      <c r="R8" s="686"/>
      <c r="S8" s="686"/>
      <c r="T8" s="687"/>
    </row>
    <row r="9" spans="1:20" ht="20.149999999999999" customHeight="1" x14ac:dyDescent="0.3">
      <c r="A9" s="670" t="s">
        <v>352</v>
      </c>
      <c r="B9" s="671"/>
      <c r="C9" s="672"/>
      <c r="D9" s="804" t="s">
        <v>635</v>
      </c>
      <c r="E9" s="795"/>
      <c r="F9" s="789" t="s">
        <v>636</v>
      </c>
      <c r="G9" s="789" t="s">
        <v>637</v>
      </c>
      <c r="H9" s="791" t="s">
        <v>638</v>
      </c>
      <c r="I9" s="789" t="s">
        <v>639</v>
      </c>
      <c r="J9" s="793" t="s">
        <v>640</v>
      </c>
      <c r="K9" s="793" t="s">
        <v>641</v>
      </c>
      <c r="L9" s="793" t="s">
        <v>642</v>
      </c>
      <c r="M9" s="793" t="s">
        <v>643</v>
      </c>
      <c r="N9" s="793" t="s">
        <v>644</v>
      </c>
      <c r="O9" s="793" t="s">
        <v>645</v>
      </c>
      <c r="P9" s="793" t="s">
        <v>646</v>
      </c>
      <c r="Q9" s="793" t="s">
        <v>647</v>
      </c>
      <c r="R9" s="795" t="s">
        <v>648</v>
      </c>
      <c r="S9" s="793" t="s">
        <v>649</v>
      </c>
      <c r="T9" s="795" t="s">
        <v>650</v>
      </c>
    </row>
    <row r="10" spans="1:20" ht="35.15" customHeight="1" x14ac:dyDescent="0.3">
      <c r="A10" s="673"/>
      <c r="B10" s="674"/>
      <c r="C10" s="675"/>
      <c r="D10" s="805"/>
      <c r="E10" s="806"/>
      <c r="F10" s="790"/>
      <c r="G10" s="790"/>
      <c r="H10" s="792"/>
      <c r="I10" s="790"/>
      <c r="J10" s="794"/>
      <c r="K10" s="591"/>
      <c r="L10" s="794"/>
      <c r="M10" s="797"/>
      <c r="N10" s="797"/>
      <c r="O10" s="797"/>
      <c r="P10" s="799"/>
      <c r="Q10" s="591"/>
      <c r="R10" s="798"/>
      <c r="S10" s="797"/>
      <c r="T10" s="796"/>
    </row>
    <row r="11" spans="1:20" ht="20.149999999999999" customHeight="1" x14ac:dyDescent="0.3">
      <c r="A11" s="807"/>
      <c r="B11" s="808"/>
      <c r="C11" s="809"/>
      <c r="D11" s="27">
        <v>0</v>
      </c>
      <c r="E11" s="288" t="s">
        <v>651</v>
      </c>
      <c r="F11" s="2"/>
      <c r="G11" s="2"/>
      <c r="H11" s="318">
        <f>F11*G11</f>
        <v>0</v>
      </c>
      <c r="I11" s="2"/>
      <c r="J11" s="2"/>
      <c r="K11" s="2"/>
      <c r="L11" s="2"/>
      <c r="M11" s="320">
        <f>J11-L11</f>
        <v>0</v>
      </c>
      <c r="N11" s="319" t="str">
        <f>IFERROR(M11/G11,"-")</f>
        <v>-</v>
      </c>
      <c r="O11" s="320">
        <f t="shared" ref="O11:O24" si="0">(F11*M11)*12</f>
        <v>0</v>
      </c>
      <c r="P11" s="320">
        <f t="shared" ref="P11:P24" si="1">K11-L11</f>
        <v>0</v>
      </c>
      <c r="Q11" s="320">
        <f t="shared" ref="Q11:Q24" si="2">(F11*P11)*12</f>
        <v>0</v>
      </c>
      <c r="R11" s="325">
        <f>(F11*J11)*12</f>
        <v>0</v>
      </c>
      <c r="S11" s="149" t="str">
        <f>IF(J11&gt;K11,"ERROR","-")</f>
        <v>-</v>
      </c>
      <c r="T11" s="149" t="str">
        <f t="shared" ref="T11:T24" si="3">IF(J11&gt;I11,"ERROR","-")</f>
        <v>-</v>
      </c>
    </row>
    <row r="12" spans="1:20" ht="20.149999999999999" customHeight="1" x14ac:dyDescent="0.3">
      <c r="A12" s="810"/>
      <c r="B12" s="811"/>
      <c r="C12" s="812"/>
      <c r="D12" s="28">
        <v>0</v>
      </c>
      <c r="E12" s="288" t="s">
        <v>651</v>
      </c>
      <c r="F12" s="3"/>
      <c r="G12" s="3"/>
      <c r="H12" s="318">
        <f t="shared" ref="H12:H25" si="4">F12*G12</f>
        <v>0</v>
      </c>
      <c r="I12" s="3"/>
      <c r="J12" s="3"/>
      <c r="K12" s="3"/>
      <c r="L12" s="3"/>
      <c r="M12" s="320">
        <f t="shared" ref="M12:M24" si="5">J12-L12</f>
        <v>0</v>
      </c>
      <c r="N12" s="319" t="str">
        <f t="shared" ref="N12:N24" si="6">IFERROR(M12/G12,"-")</f>
        <v>-</v>
      </c>
      <c r="O12" s="320">
        <f t="shared" si="0"/>
        <v>0</v>
      </c>
      <c r="P12" s="320">
        <f t="shared" si="1"/>
        <v>0</v>
      </c>
      <c r="Q12" s="320">
        <f t="shared" si="2"/>
        <v>0</v>
      </c>
      <c r="R12" s="325">
        <f t="shared" ref="R12:R24" si="7">(F12*J12)*12</f>
        <v>0</v>
      </c>
      <c r="S12" s="149" t="str">
        <f t="shared" ref="S12:S24" si="8">IF(J12&gt;K12,"ERROR","-")</f>
        <v>-</v>
      </c>
      <c r="T12" s="149" t="str">
        <f t="shared" si="3"/>
        <v>-</v>
      </c>
    </row>
    <row r="13" spans="1:20" ht="20.149999999999999" customHeight="1" x14ac:dyDescent="0.3">
      <c r="A13" s="807"/>
      <c r="B13" s="808"/>
      <c r="C13" s="809"/>
      <c r="D13" s="28">
        <v>0</v>
      </c>
      <c r="E13" s="288" t="s">
        <v>651</v>
      </c>
      <c r="F13" s="3"/>
      <c r="G13" s="3"/>
      <c r="H13" s="318">
        <f t="shared" si="4"/>
        <v>0</v>
      </c>
      <c r="I13" s="3"/>
      <c r="J13" s="3"/>
      <c r="K13" s="3"/>
      <c r="L13" s="3"/>
      <c r="M13" s="320">
        <f t="shared" si="5"/>
        <v>0</v>
      </c>
      <c r="N13" s="319" t="str">
        <f t="shared" si="6"/>
        <v>-</v>
      </c>
      <c r="O13" s="320">
        <f t="shared" si="0"/>
        <v>0</v>
      </c>
      <c r="P13" s="320">
        <f t="shared" si="1"/>
        <v>0</v>
      </c>
      <c r="Q13" s="320">
        <f t="shared" si="2"/>
        <v>0</v>
      </c>
      <c r="R13" s="325">
        <f t="shared" si="7"/>
        <v>0</v>
      </c>
      <c r="S13" s="149" t="str">
        <f t="shared" si="8"/>
        <v>-</v>
      </c>
      <c r="T13" s="149" t="str">
        <f t="shared" si="3"/>
        <v>-</v>
      </c>
    </row>
    <row r="14" spans="1:20" ht="20.149999999999999" customHeight="1" x14ac:dyDescent="0.3">
      <c r="A14" s="807"/>
      <c r="B14" s="808"/>
      <c r="C14" s="809"/>
      <c r="D14" s="28">
        <v>0</v>
      </c>
      <c r="E14" s="288" t="s">
        <v>651</v>
      </c>
      <c r="F14" s="3"/>
      <c r="G14" s="3"/>
      <c r="H14" s="318">
        <f t="shared" si="4"/>
        <v>0</v>
      </c>
      <c r="I14" s="3"/>
      <c r="J14" s="3"/>
      <c r="K14" s="3"/>
      <c r="L14" s="3"/>
      <c r="M14" s="320">
        <f t="shared" si="5"/>
        <v>0</v>
      </c>
      <c r="N14" s="319" t="str">
        <f t="shared" si="6"/>
        <v>-</v>
      </c>
      <c r="O14" s="320">
        <f t="shared" si="0"/>
        <v>0</v>
      </c>
      <c r="P14" s="320">
        <f t="shared" si="1"/>
        <v>0</v>
      </c>
      <c r="Q14" s="320">
        <f t="shared" si="2"/>
        <v>0</v>
      </c>
      <c r="R14" s="325">
        <f t="shared" si="7"/>
        <v>0</v>
      </c>
      <c r="S14" s="149" t="str">
        <f t="shared" si="8"/>
        <v>-</v>
      </c>
      <c r="T14" s="149" t="str">
        <f t="shared" si="3"/>
        <v>-</v>
      </c>
    </row>
    <row r="15" spans="1:20" ht="20.149999999999999" customHeight="1" x14ac:dyDescent="0.3">
      <c r="A15" s="807"/>
      <c r="B15" s="808"/>
      <c r="C15" s="809"/>
      <c r="D15" s="28">
        <v>0</v>
      </c>
      <c r="E15" s="288" t="s">
        <v>651</v>
      </c>
      <c r="F15" s="3"/>
      <c r="G15" s="3"/>
      <c r="H15" s="318">
        <f t="shared" si="4"/>
        <v>0</v>
      </c>
      <c r="I15" s="3"/>
      <c r="J15" s="3"/>
      <c r="K15" s="3"/>
      <c r="L15" s="3"/>
      <c r="M15" s="320">
        <f t="shared" si="5"/>
        <v>0</v>
      </c>
      <c r="N15" s="319" t="str">
        <f t="shared" si="6"/>
        <v>-</v>
      </c>
      <c r="O15" s="320">
        <f t="shared" si="0"/>
        <v>0</v>
      </c>
      <c r="P15" s="320">
        <f t="shared" si="1"/>
        <v>0</v>
      </c>
      <c r="Q15" s="320">
        <f t="shared" si="2"/>
        <v>0</v>
      </c>
      <c r="R15" s="325">
        <f t="shared" si="7"/>
        <v>0</v>
      </c>
      <c r="S15" s="149" t="str">
        <f t="shared" si="8"/>
        <v>-</v>
      </c>
      <c r="T15" s="149" t="str">
        <f t="shared" si="3"/>
        <v>-</v>
      </c>
    </row>
    <row r="16" spans="1:20" ht="20.149999999999999" customHeight="1" x14ac:dyDescent="0.3">
      <c r="A16" s="813"/>
      <c r="B16" s="628"/>
      <c r="C16" s="814"/>
      <c r="D16" s="28">
        <v>0</v>
      </c>
      <c r="E16" s="288" t="s">
        <v>651</v>
      </c>
      <c r="F16" s="3"/>
      <c r="G16" s="3"/>
      <c r="H16" s="318">
        <f t="shared" si="4"/>
        <v>0</v>
      </c>
      <c r="I16" s="3"/>
      <c r="J16" s="3"/>
      <c r="K16" s="3"/>
      <c r="L16" s="3"/>
      <c r="M16" s="320">
        <f t="shared" si="5"/>
        <v>0</v>
      </c>
      <c r="N16" s="319" t="str">
        <f t="shared" si="6"/>
        <v>-</v>
      </c>
      <c r="O16" s="320">
        <f t="shared" si="0"/>
        <v>0</v>
      </c>
      <c r="P16" s="320">
        <f t="shared" si="1"/>
        <v>0</v>
      </c>
      <c r="Q16" s="320">
        <f t="shared" si="2"/>
        <v>0</v>
      </c>
      <c r="R16" s="325">
        <f t="shared" si="7"/>
        <v>0</v>
      </c>
      <c r="S16" s="149" t="str">
        <f t="shared" si="8"/>
        <v>-</v>
      </c>
      <c r="T16" s="149" t="str">
        <f t="shared" si="3"/>
        <v>-</v>
      </c>
    </row>
    <row r="17" spans="1:23" ht="20.149999999999999" customHeight="1" x14ac:dyDescent="0.3">
      <c r="A17" s="807"/>
      <c r="B17" s="808"/>
      <c r="C17" s="809"/>
      <c r="D17" s="28">
        <v>0</v>
      </c>
      <c r="E17" s="288" t="s">
        <v>651</v>
      </c>
      <c r="F17" s="3"/>
      <c r="G17" s="3"/>
      <c r="H17" s="318">
        <f t="shared" si="4"/>
        <v>0</v>
      </c>
      <c r="I17" s="3"/>
      <c r="J17" s="3"/>
      <c r="K17" s="3"/>
      <c r="L17" s="3"/>
      <c r="M17" s="320">
        <f t="shared" si="5"/>
        <v>0</v>
      </c>
      <c r="N17" s="319" t="str">
        <f t="shared" si="6"/>
        <v>-</v>
      </c>
      <c r="O17" s="320">
        <f t="shared" si="0"/>
        <v>0</v>
      </c>
      <c r="P17" s="320">
        <f t="shared" si="1"/>
        <v>0</v>
      </c>
      <c r="Q17" s="320">
        <f t="shared" si="2"/>
        <v>0</v>
      </c>
      <c r="R17" s="325">
        <f t="shared" si="7"/>
        <v>0</v>
      </c>
      <c r="S17" s="149" t="str">
        <f t="shared" si="8"/>
        <v>-</v>
      </c>
      <c r="T17" s="149" t="str">
        <f t="shared" si="3"/>
        <v>-</v>
      </c>
    </row>
    <row r="18" spans="1:23" ht="20.149999999999999" customHeight="1" x14ac:dyDescent="0.3">
      <c r="A18" s="807"/>
      <c r="B18" s="808"/>
      <c r="C18" s="809"/>
      <c r="D18" s="28">
        <v>0</v>
      </c>
      <c r="E18" s="288" t="s">
        <v>651</v>
      </c>
      <c r="F18" s="3"/>
      <c r="G18" s="3"/>
      <c r="H18" s="318">
        <f t="shared" si="4"/>
        <v>0</v>
      </c>
      <c r="I18" s="3"/>
      <c r="J18" s="3"/>
      <c r="K18" s="3"/>
      <c r="L18" s="3"/>
      <c r="M18" s="320">
        <f t="shared" si="5"/>
        <v>0</v>
      </c>
      <c r="N18" s="319" t="str">
        <f t="shared" si="6"/>
        <v>-</v>
      </c>
      <c r="O18" s="320">
        <f t="shared" si="0"/>
        <v>0</v>
      </c>
      <c r="P18" s="320">
        <f t="shared" si="1"/>
        <v>0</v>
      </c>
      <c r="Q18" s="320">
        <f t="shared" si="2"/>
        <v>0</v>
      </c>
      <c r="R18" s="325">
        <f t="shared" si="7"/>
        <v>0</v>
      </c>
      <c r="S18" s="149" t="str">
        <f t="shared" si="8"/>
        <v>-</v>
      </c>
      <c r="T18" s="149" t="str">
        <f t="shared" si="3"/>
        <v>-</v>
      </c>
    </row>
    <row r="19" spans="1:23" ht="20.149999999999999" customHeight="1" x14ac:dyDescent="0.3">
      <c r="A19" s="807"/>
      <c r="B19" s="808"/>
      <c r="C19" s="809"/>
      <c r="D19" s="28">
        <v>0</v>
      </c>
      <c r="E19" s="288" t="s">
        <v>651</v>
      </c>
      <c r="F19" s="3"/>
      <c r="G19" s="3"/>
      <c r="H19" s="318">
        <f t="shared" si="4"/>
        <v>0</v>
      </c>
      <c r="I19" s="3"/>
      <c r="J19" s="3"/>
      <c r="K19" s="3"/>
      <c r="L19" s="3"/>
      <c r="M19" s="320">
        <f t="shared" si="5"/>
        <v>0</v>
      </c>
      <c r="N19" s="319" t="str">
        <f t="shared" si="6"/>
        <v>-</v>
      </c>
      <c r="O19" s="320">
        <f t="shared" si="0"/>
        <v>0</v>
      </c>
      <c r="P19" s="320">
        <f t="shared" si="1"/>
        <v>0</v>
      </c>
      <c r="Q19" s="320">
        <f t="shared" si="2"/>
        <v>0</v>
      </c>
      <c r="R19" s="325">
        <f t="shared" si="7"/>
        <v>0</v>
      </c>
      <c r="S19" s="149" t="str">
        <f t="shared" si="8"/>
        <v>-</v>
      </c>
      <c r="T19" s="149" t="str">
        <f t="shared" si="3"/>
        <v>-</v>
      </c>
      <c r="W19" s="121"/>
    </row>
    <row r="20" spans="1:23" ht="20.149999999999999" customHeight="1" x14ac:dyDescent="0.3">
      <c r="A20" s="807"/>
      <c r="B20" s="808"/>
      <c r="C20" s="809"/>
      <c r="D20" s="28">
        <v>0</v>
      </c>
      <c r="E20" s="288" t="s">
        <v>651</v>
      </c>
      <c r="F20" s="3"/>
      <c r="G20" s="3"/>
      <c r="H20" s="318">
        <f t="shared" si="4"/>
        <v>0</v>
      </c>
      <c r="I20" s="3"/>
      <c r="J20" s="3"/>
      <c r="K20" s="3"/>
      <c r="L20" s="3"/>
      <c r="M20" s="320">
        <f t="shared" si="5"/>
        <v>0</v>
      </c>
      <c r="N20" s="319" t="str">
        <f t="shared" si="6"/>
        <v>-</v>
      </c>
      <c r="O20" s="320">
        <f t="shared" si="0"/>
        <v>0</v>
      </c>
      <c r="P20" s="320">
        <f t="shared" si="1"/>
        <v>0</v>
      </c>
      <c r="Q20" s="320">
        <f t="shared" si="2"/>
        <v>0</v>
      </c>
      <c r="R20" s="325">
        <f t="shared" si="7"/>
        <v>0</v>
      </c>
      <c r="S20" s="149" t="str">
        <f t="shared" si="8"/>
        <v>-</v>
      </c>
      <c r="T20" s="149" t="str">
        <f t="shared" si="3"/>
        <v>-</v>
      </c>
    </row>
    <row r="21" spans="1:23" ht="20.149999999999999" customHeight="1" x14ac:dyDescent="0.3">
      <c r="A21" s="807"/>
      <c r="B21" s="808"/>
      <c r="C21" s="809"/>
      <c r="D21" s="28">
        <v>0</v>
      </c>
      <c r="E21" s="288" t="s">
        <v>651</v>
      </c>
      <c r="F21" s="3"/>
      <c r="G21" s="3"/>
      <c r="H21" s="318">
        <f t="shared" si="4"/>
        <v>0</v>
      </c>
      <c r="I21" s="3"/>
      <c r="J21" s="3"/>
      <c r="K21" s="3"/>
      <c r="L21" s="3"/>
      <c r="M21" s="320">
        <f t="shared" si="5"/>
        <v>0</v>
      </c>
      <c r="N21" s="319" t="str">
        <f t="shared" si="6"/>
        <v>-</v>
      </c>
      <c r="O21" s="320">
        <f t="shared" si="0"/>
        <v>0</v>
      </c>
      <c r="P21" s="320">
        <f t="shared" si="1"/>
        <v>0</v>
      </c>
      <c r="Q21" s="320">
        <f t="shared" si="2"/>
        <v>0</v>
      </c>
      <c r="R21" s="325">
        <f t="shared" si="7"/>
        <v>0</v>
      </c>
      <c r="S21" s="149" t="str">
        <f t="shared" si="8"/>
        <v>-</v>
      </c>
      <c r="T21" s="149" t="str">
        <f t="shared" si="3"/>
        <v>-</v>
      </c>
    </row>
    <row r="22" spans="1:23" ht="20.149999999999999" customHeight="1" x14ac:dyDescent="0.3">
      <c r="A22" s="807"/>
      <c r="B22" s="808"/>
      <c r="C22" s="809"/>
      <c r="D22" s="28">
        <v>0</v>
      </c>
      <c r="E22" s="288" t="s">
        <v>651</v>
      </c>
      <c r="F22" s="3"/>
      <c r="G22" s="3"/>
      <c r="H22" s="318">
        <f t="shared" si="4"/>
        <v>0</v>
      </c>
      <c r="I22" s="3"/>
      <c r="J22" s="3"/>
      <c r="K22" s="3"/>
      <c r="L22" s="3"/>
      <c r="M22" s="320">
        <f t="shared" si="5"/>
        <v>0</v>
      </c>
      <c r="N22" s="319" t="str">
        <f t="shared" si="6"/>
        <v>-</v>
      </c>
      <c r="O22" s="320">
        <f t="shared" si="0"/>
        <v>0</v>
      </c>
      <c r="P22" s="320">
        <f t="shared" si="1"/>
        <v>0</v>
      </c>
      <c r="Q22" s="320">
        <f t="shared" si="2"/>
        <v>0</v>
      </c>
      <c r="R22" s="325">
        <f t="shared" si="7"/>
        <v>0</v>
      </c>
      <c r="S22" s="149" t="str">
        <f t="shared" si="8"/>
        <v>-</v>
      </c>
      <c r="T22" s="149" t="str">
        <f t="shared" si="3"/>
        <v>-</v>
      </c>
    </row>
    <row r="23" spans="1:23" ht="20.149999999999999" customHeight="1" x14ac:dyDescent="0.3">
      <c r="A23" s="807"/>
      <c r="B23" s="808"/>
      <c r="C23" s="809"/>
      <c r="D23" s="28">
        <v>0</v>
      </c>
      <c r="E23" s="288" t="s">
        <v>651</v>
      </c>
      <c r="F23" s="3"/>
      <c r="G23" s="3"/>
      <c r="H23" s="318">
        <f t="shared" si="4"/>
        <v>0</v>
      </c>
      <c r="I23" s="3"/>
      <c r="J23" s="3"/>
      <c r="K23" s="3"/>
      <c r="L23" s="3"/>
      <c r="M23" s="320">
        <f t="shared" si="5"/>
        <v>0</v>
      </c>
      <c r="N23" s="319" t="str">
        <f t="shared" si="6"/>
        <v>-</v>
      </c>
      <c r="O23" s="320">
        <f t="shared" si="0"/>
        <v>0</v>
      </c>
      <c r="P23" s="320">
        <f t="shared" si="1"/>
        <v>0</v>
      </c>
      <c r="Q23" s="319">
        <f t="shared" si="2"/>
        <v>0</v>
      </c>
      <c r="R23" s="325">
        <f t="shared" si="7"/>
        <v>0</v>
      </c>
      <c r="S23" s="149" t="str">
        <f t="shared" si="8"/>
        <v>-</v>
      </c>
      <c r="T23" s="149" t="str">
        <f t="shared" si="3"/>
        <v>-</v>
      </c>
    </row>
    <row r="24" spans="1:23" ht="20.149999999999999" customHeight="1" x14ac:dyDescent="0.3">
      <c r="A24" s="807"/>
      <c r="B24" s="808"/>
      <c r="C24" s="809"/>
      <c r="D24" s="28">
        <v>0</v>
      </c>
      <c r="E24" s="180" t="s">
        <v>651</v>
      </c>
      <c r="F24" s="3"/>
      <c r="G24" s="3"/>
      <c r="H24" s="318">
        <f t="shared" si="4"/>
        <v>0</v>
      </c>
      <c r="I24" s="3"/>
      <c r="J24" s="3"/>
      <c r="K24" s="3"/>
      <c r="L24" s="3"/>
      <c r="M24" s="320">
        <f t="shared" si="5"/>
        <v>0</v>
      </c>
      <c r="N24" s="319" t="str">
        <f t="shared" si="6"/>
        <v>-</v>
      </c>
      <c r="O24" s="320">
        <f t="shared" si="0"/>
        <v>0</v>
      </c>
      <c r="P24" s="320">
        <f t="shared" si="1"/>
        <v>0</v>
      </c>
      <c r="Q24" s="320">
        <f t="shared" si="2"/>
        <v>0</v>
      </c>
      <c r="R24" s="325">
        <f t="shared" si="7"/>
        <v>0</v>
      </c>
      <c r="S24" s="149" t="str">
        <f t="shared" si="8"/>
        <v>-</v>
      </c>
      <c r="T24" s="149" t="str">
        <f t="shared" si="3"/>
        <v>-</v>
      </c>
    </row>
    <row r="25" spans="1:23" ht="20.149999999999999" customHeight="1" x14ac:dyDescent="0.3">
      <c r="A25" s="289" t="s">
        <v>652</v>
      </c>
      <c r="B25" s="290"/>
      <c r="C25" s="815"/>
      <c r="D25" s="815"/>
      <c r="E25" s="816"/>
      <c r="F25" s="3"/>
      <c r="G25" s="3"/>
      <c r="H25" s="318">
        <f t="shared" si="4"/>
        <v>0</v>
      </c>
      <c r="I25" s="319" t="s">
        <v>360</v>
      </c>
      <c r="J25" s="319" t="s">
        <v>360</v>
      </c>
      <c r="K25" s="324" t="s">
        <v>360</v>
      </c>
      <c r="L25" s="319" t="s">
        <v>360</v>
      </c>
      <c r="M25" s="320">
        <v>0</v>
      </c>
      <c r="N25" s="319" t="s">
        <v>360</v>
      </c>
      <c r="O25" s="320">
        <v>0</v>
      </c>
      <c r="P25" s="319" t="s">
        <v>360</v>
      </c>
      <c r="Q25" s="320">
        <v>0</v>
      </c>
      <c r="R25" s="325">
        <v>0</v>
      </c>
      <c r="S25" s="326" t="s">
        <v>360</v>
      </c>
      <c r="T25" s="327" t="s">
        <v>360</v>
      </c>
    </row>
    <row r="26" spans="1:23" ht="20.149999999999999" customHeight="1" x14ac:dyDescent="0.3">
      <c r="A26" s="544" t="s">
        <v>653</v>
      </c>
      <c r="B26" s="545"/>
      <c r="C26" s="800"/>
      <c r="D26" s="800"/>
      <c r="E26" s="801"/>
      <c r="F26" s="319" t="s">
        <v>360</v>
      </c>
      <c r="G26" s="319" t="s">
        <v>360</v>
      </c>
      <c r="H26" s="319" t="s">
        <v>360</v>
      </c>
      <c r="I26" s="3"/>
      <c r="J26" s="3"/>
      <c r="K26" s="29"/>
      <c r="L26" s="319" t="s">
        <v>360</v>
      </c>
      <c r="M26" s="3"/>
      <c r="N26" s="319" t="s">
        <v>360</v>
      </c>
      <c r="O26" s="3"/>
      <c r="P26" s="319" t="s">
        <v>360</v>
      </c>
      <c r="Q26" s="3"/>
      <c r="R26" s="325">
        <v>0</v>
      </c>
      <c r="S26" s="326" t="s">
        <v>360</v>
      </c>
      <c r="T26" s="326" t="s">
        <v>360</v>
      </c>
    </row>
    <row r="27" spans="1:23" ht="20.149999999999999" customHeight="1" x14ac:dyDescent="0.3">
      <c r="A27" s="544" t="s">
        <v>653</v>
      </c>
      <c r="B27" s="545"/>
      <c r="C27" s="802"/>
      <c r="D27" s="802"/>
      <c r="E27" s="803"/>
      <c r="F27" s="319" t="s">
        <v>360</v>
      </c>
      <c r="G27" s="319" t="s">
        <v>360</v>
      </c>
      <c r="H27" s="319" t="s">
        <v>360</v>
      </c>
      <c r="I27" s="3"/>
      <c r="J27" s="3"/>
      <c r="K27" s="29"/>
      <c r="L27" s="319" t="s">
        <v>360</v>
      </c>
      <c r="M27" s="3"/>
      <c r="N27" s="319" t="s">
        <v>360</v>
      </c>
      <c r="O27" s="3"/>
      <c r="P27" s="319" t="s">
        <v>360</v>
      </c>
      <c r="Q27" s="3"/>
      <c r="R27" s="325">
        <v>0</v>
      </c>
      <c r="S27" s="326" t="s">
        <v>360</v>
      </c>
      <c r="T27" s="326" t="s">
        <v>360</v>
      </c>
    </row>
    <row r="28" spans="1:23" ht="20.149999999999999" customHeight="1" x14ac:dyDescent="0.3">
      <c r="A28" s="544" t="s">
        <v>654</v>
      </c>
      <c r="B28" s="545"/>
      <c r="C28" s="545"/>
      <c r="D28" s="545"/>
      <c r="E28" s="546"/>
      <c r="F28" s="321">
        <f>IF(F11+F12+F13+F14+F15+F16+F17+F18+F19+F20+F21+F22+F23+F24+F25='III. Prj. Description'!E84,'IX. Operating Budget'!F11+'IX. Operating Budget'!F12+'IX. Operating Budget'!F13+'IX. Operating Budget'!F14+'IX. Operating Budget'!F15+'IX. Operating Budget'!F16+'IX. Operating Budget'!F17+'IX. Operating Budget'!F18+'IX. Operating Budget'!F19+'IX. Operating Budget'!F20+'IX. Operating Budget'!F21+'IX. Operating Budget'!F22+'IX. Operating Budget'!F23+'IX. Operating Budget'!F24+'IX. Operating Budget'!F25,"ERROR")</f>
        <v>0</v>
      </c>
      <c r="G28" s="319" t="s">
        <v>360</v>
      </c>
      <c r="H28" s="320">
        <f>IF(H11+H12+H13+H14+H15+H16+H17+H18+H19+H20+H21+H22+H23+H24+H25='III. Prj. Description'!E145,'IX. Operating Budget'!H11+'IX. Operating Budget'!H12+'IX. Operating Budget'!H13+'IX. Operating Budget'!H14+'IX. Operating Budget'!H15+'IX. Operating Budget'!H16+'IX. Operating Budget'!H17+'IX. Operating Budget'!H18+'IX. Operating Budget'!H19+'IX. Operating Budget'!H20+'IX. Operating Budget'!H21+'IX. Operating Budget'!H22+'IX. Operating Budget'!H23+'IX. Operating Budget'!H24+'IX. Operating Budget'!H25,"ERROR")</f>
        <v>0</v>
      </c>
      <c r="I28" s="326" t="s">
        <v>360</v>
      </c>
      <c r="J28" s="326" t="s">
        <v>360</v>
      </c>
      <c r="K28" s="327" t="s">
        <v>360</v>
      </c>
      <c r="L28" s="319" t="s">
        <v>360</v>
      </c>
      <c r="M28" s="328" t="s">
        <v>360</v>
      </c>
      <c r="N28" s="319" t="s">
        <v>360</v>
      </c>
      <c r="O28" s="320">
        <f>IF(F28="ERROR","ERROR",SUM(O11:O27))</f>
        <v>0</v>
      </c>
      <c r="P28" s="326" t="s">
        <v>360</v>
      </c>
      <c r="Q28" s="325">
        <f>IF(F28="ERROR","ERROR",SUM(Q11:Q27))</f>
        <v>0</v>
      </c>
      <c r="R28" s="334">
        <f>IF(F28="ERROR","ERROR",SUM(R11:R27))</f>
        <v>0</v>
      </c>
      <c r="S28" s="326" t="s">
        <v>360</v>
      </c>
      <c r="T28" s="326" t="s">
        <v>360</v>
      </c>
    </row>
    <row r="29" spans="1:23" ht="20.149999999999999" customHeight="1" x14ac:dyDescent="0.3">
      <c r="A29" s="544" t="s">
        <v>655</v>
      </c>
      <c r="B29" s="545"/>
      <c r="C29" s="545"/>
      <c r="D29" s="545"/>
      <c r="E29" s="323">
        <v>0.05</v>
      </c>
      <c r="F29" s="322" t="s">
        <v>360</v>
      </c>
      <c r="G29" s="319" t="s">
        <v>360</v>
      </c>
      <c r="H29" s="319" t="s">
        <v>360</v>
      </c>
      <c r="I29" s="333" t="s">
        <v>360</v>
      </c>
      <c r="J29" s="333" t="s">
        <v>360</v>
      </c>
      <c r="K29" s="329" t="s">
        <v>360</v>
      </c>
      <c r="L29" s="319" t="s">
        <v>360</v>
      </c>
      <c r="M29" s="329" t="s">
        <v>360</v>
      </c>
      <c r="N29" s="331" t="s">
        <v>360</v>
      </c>
      <c r="O29" s="332">
        <f>IF(E29&lt;0.05,"ERROR",(E29*O28))</f>
        <v>0</v>
      </c>
      <c r="P29" s="333" t="s">
        <v>360</v>
      </c>
      <c r="Q29" s="335">
        <f>IF(E29&lt;0.05,"ERROR",(E29*Q28))</f>
        <v>0</v>
      </c>
      <c r="R29" s="336">
        <f>IF(E29&lt;0.05,"ERROR",(E29*R28))</f>
        <v>0</v>
      </c>
      <c r="S29" s="337" t="s">
        <v>360</v>
      </c>
      <c r="T29" s="326" t="s">
        <v>360</v>
      </c>
    </row>
    <row r="30" spans="1:23" ht="20.149999999999999" customHeight="1" x14ac:dyDescent="0.3">
      <c r="A30" s="544" t="s">
        <v>656</v>
      </c>
      <c r="B30" s="545"/>
      <c r="C30" s="545"/>
      <c r="D30" s="545"/>
      <c r="E30" s="545"/>
      <c r="F30" s="545"/>
      <c r="G30" s="545"/>
      <c r="H30" s="545"/>
      <c r="I30" s="149" t="s">
        <v>360</v>
      </c>
      <c r="J30" s="149" t="s">
        <v>360</v>
      </c>
      <c r="K30" s="339" t="s">
        <v>360</v>
      </c>
      <c r="L30" s="319" t="s">
        <v>360</v>
      </c>
      <c r="M30" s="330" t="s">
        <v>360</v>
      </c>
      <c r="N30" s="319" t="s">
        <v>360</v>
      </c>
      <c r="O30" s="270">
        <f>O28-O29</f>
        <v>0</v>
      </c>
      <c r="P30" s="149" t="s">
        <v>360</v>
      </c>
      <c r="Q30" s="338">
        <f>Q28-Q29</f>
        <v>0</v>
      </c>
      <c r="R30" s="267">
        <f t="shared" ref="R30" si="9">R28-R29</f>
        <v>0</v>
      </c>
      <c r="S30" s="326" t="s">
        <v>360</v>
      </c>
      <c r="T30" s="326" t="s">
        <v>360</v>
      </c>
    </row>
    <row r="31" spans="1:23" ht="20.149999999999999" customHeight="1" x14ac:dyDescent="0.3">
      <c r="A31" s="461"/>
      <c r="B31" s="462"/>
      <c r="C31" s="462"/>
      <c r="D31" s="462"/>
      <c r="E31" s="462"/>
      <c r="F31" s="462"/>
      <c r="G31" s="462"/>
      <c r="H31" s="462"/>
      <c r="I31" s="292"/>
      <c r="J31" s="292"/>
      <c r="K31" s="292"/>
      <c r="L31" s="243"/>
      <c r="M31" s="292"/>
      <c r="N31" s="293"/>
      <c r="O31" s="294"/>
      <c r="P31" s="292"/>
      <c r="Q31" s="294"/>
      <c r="R31" s="292"/>
      <c r="S31" s="243"/>
      <c r="T31" s="295"/>
    </row>
    <row r="32" spans="1:23" ht="20.149999999999999" customHeight="1" x14ac:dyDescent="0.3">
      <c r="A32" s="685" t="s">
        <v>657</v>
      </c>
      <c r="B32" s="686"/>
      <c r="C32" s="686"/>
      <c r="D32" s="686"/>
      <c r="E32" s="686"/>
      <c r="F32" s="686"/>
      <c r="G32" s="686"/>
      <c r="H32" s="686"/>
      <c r="I32" s="686"/>
      <c r="J32" s="686"/>
      <c r="K32" s="686"/>
      <c r="L32" s="686"/>
      <c r="M32" s="686"/>
      <c r="N32" s="686"/>
      <c r="O32" s="686"/>
      <c r="P32" s="686"/>
      <c r="Q32" s="686"/>
      <c r="R32" s="686"/>
      <c r="S32" s="686"/>
      <c r="T32" s="687"/>
    </row>
    <row r="33" spans="1:20" ht="20.149999999999999" customHeight="1" x14ac:dyDescent="0.3">
      <c r="A33" s="759" t="s">
        <v>658</v>
      </c>
      <c r="B33" s="760"/>
      <c r="C33" s="760"/>
      <c r="D33" s="760"/>
      <c r="E33" s="760"/>
      <c r="F33" s="760"/>
      <c r="G33" s="760"/>
      <c r="H33" s="760"/>
      <c r="I33" s="760"/>
      <c r="J33" s="760"/>
      <c r="K33" s="760"/>
      <c r="L33" s="296" t="s">
        <v>659</v>
      </c>
      <c r="M33" s="297"/>
      <c r="N33" s="298"/>
      <c r="O33" s="736" t="s">
        <v>660</v>
      </c>
      <c r="P33" s="737"/>
      <c r="Q33" s="738"/>
      <c r="R33" s="736" t="s">
        <v>661</v>
      </c>
      <c r="S33" s="737"/>
      <c r="T33" s="738"/>
    </row>
    <row r="34" spans="1:20" ht="20.149999999999999" customHeight="1" x14ac:dyDescent="0.3">
      <c r="A34" s="733" t="s">
        <v>662</v>
      </c>
      <c r="B34" s="733"/>
      <c r="C34" s="733"/>
      <c r="D34" s="733"/>
      <c r="E34" s="733"/>
      <c r="F34" s="733"/>
      <c r="G34" s="733"/>
      <c r="H34" s="733"/>
      <c r="I34" s="733"/>
      <c r="J34" s="733"/>
      <c r="K34" s="733"/>
      <c r="L34" s="299"/>
      <c r="M34" s="300"/>
      <c r="N34" s="301"/>
      <c r="O34" s="734" t="e">
        <f>L34/O30</f>
        <v>#DIV/0!</v>
      </c>
      <c r="P34" s="734"/>
      <c r="Q34" s="734"/>
      <c r="R34" s="732" t="e">
        <f>L34/Q30</f>
        <v>#DIV/0!</v>
      </c>
      <c r="S34" s="732"/>
      <c r="T34" s="732"/>
    </row>
    <row r="35" spans="1:20" ht="20.149999999999999" customHeight="1" x14ac:dyDescent="0.3">
      <c r="A35" s="733" t="s">
        <v>663</v>
      </c>
      <c r="B35" s="733"/>
      <c r="C35" s="733"/>
      <c r="D35" s="733"/>
      <c r="E35" s="733"/>
      <c r="F35" s="733"/>
      <c r="G35" s="733"/>
      <c r="H35" s="733"/>
      <c r="I35" s="733"/>
      <c r="J35" s="733"/>
      <c r="K35" s="733"/>
      <c r="L35" s="299"/>
      <c r="M35" s="300"/>
      <c r="N35" s="301"/>
      <c r="O35" s="734" t="e">
        <f>L35/O30</f>
        <v>#DIV/0!</v>
      </c>
      <c r="P35" s="734"/>
      <c r="Q35" s="734"/>
      <c r="R35" s="732" t="e">
        <f>L35/Q30</f>
        <v>#DIV/0!</v>
      </c>
      <c r="S35" s="732"/>
      <c r="T35" s="732"/>
    </row>
    <row r="36" spans="1:20" ht="20.149999999999999" customHeight="1" x14ac:dyDescent="0.3">
      <c r="A36" s="733" t="s">
        <v>565</v>
      </c>
      <c r="B36" s="733"/>
      <c r="C36" s="733"/>
      <c r="D36" s="733"/>
      <c r="E36" s="733"/>
      <c r="F36" s="733"/>
      <c r="G36" s="733"/>
      <c r="H36" s="733"/>
      <c r="I36" s="733"/>
      <c r="J36" s="733"/>
      <c r="K36" s="733"/>
      <c r="L36" s="299"/>
      <c r="M36" s="300"/>
      <c r="N36" s="301"/>
      <c r="O36" s="734" t="e">
        <f>L36/O30</f>
        <v>#DIV/0!</v>
      </c>
      <c r="P36" s="734"/>
      <c r="Q36" s="734"/>
      <c r="R36" s="732" t="e">
        <f>L36/Q30</f>
        <v>#DIV/0!</v>
      </c>
      <c r="S36" s="732"/>
      <c r="T36" s="732"/>
    </row>
    <row r="37" spans="1:20" ht="20.149999999999999" customHeight="1" x14ac:dyDescent="0.3">
      <c r="A37" s="733" t="s">
        <v>664</v>
      </c>
      <c r="B37" s="733"/>
      <c r="C37" s="733"/>
      <c r="D37" s="733"/>
      <c r="E37" s="733"/>
      <c r="F37" s="733"/>
      <c r="G37" s="733"/>
      <c r="H37" s="733"/>
      <c r="I37" s="733"/>
      <c r="J37" s="733"/>
      <c r="K37" s="733"/>
      <c r="L37" s="299"/>
      <c r="M37" s="300"/>
      <c r="N37" s="301"/>
      <c r="O37" s="734" t="e">
        <f>L37/O30</f>
        <v>#DIV/0!</v>
      </c>
      <c r="P37" s="734"/>
      <c r="Q37" s="734"/>
      <c r="R37" s="732" t="e">
        <f>L37/Q30</f>
        <v>#DIV/0!</v>
      </c>
      <c r="S37" s="732"/>
      <c r="T37" s="732"/>
    </row>
    <row r="38" spans="1:20" ht="20.149999999999999" customHeight="1" x14ac:dyDescent="0.3">
      <c r="A38" s="733" t="s">
        <v>665</v>
      </c>
      <c r="B38" s="733"/>
      <c r="C38" s="733"/>
      <c r="D38" s="733"/>
      <c r="E38" s="733"/>
      <c r="F38" s="733"/>
      <c r="G38" s="733"/>
      <c r="H38" s="733"/>
      <c r="I38" s="733"/>
      <c r="J38" s="733"/>
      <c r="K38" s="733"/>
      <c r="L38" s="299"/>
      <c r="M38" s="300"/>
      <c r="N38" s="301"/>
      <c r="O38" s="734" t="e">
        <f>L38/O30</f>
        <v>#DIV/0!</v>
      </c>
      <c r="P38" s="734"/>
      <c r="Q38" s="734"/>
      <c r="R38" s="732" t="e">
        <f>L38/Q30</f>
        <v>#DIV/0!</v>
      </c>
      <c r="S38" s="732"/>
      <c r="T38" s="732"/>
    </row>
    <row r="39" spans="1:20" ht="20.149999999999999" customHeight="1" x14ac:dyDescent="0.3">
      <c r="A39" s="733" t="s">
        <v>666</v>
      </c>
      <c r="B39" s="733"/>
      <c r="C39" s="733"/>
      <c r="D39" s="733"/>
      <c r="E39" s="733"/>
      <c r="F39" s="733"/>
      <c r="G39" s="733"/>
      <c r="H39" s="733"/>
      <c r="I39" s="733"/>
      <c r="J39" s="733"/>
      <c r="K39" s="733"/>
      <c r="L39" s="299"/>
      <c r="M39" s="300"/>
      <c r="N39" s="301"/>
      <c r="O39" s="734" t="e">
        <f>L39/O30</f>
        <v>#DIV/0!</v>
      </c>
      <c r="P39" s="734"/>
      <c r="Q39" s="734"/>
      <c r="R39" s="732" t="e">
        <f>L39/Q30</f>
        <v>#DIV/0!</v>
      </c>
      <c r="S39" s="732"/>
      <c r="T39" s="732"/>
    </row>
    <row r="40" spans="1:20" ht="20.149999999999999" customHeight="1" x14ac:dyDescent="0.3">
      <c r="A40" s="733" t="s">
        <v>667</v>
      </c>
      <c r="B40" s="733"/>
      <c r="C40" s="733"/>
      <c r="D40" s="733"/>
      <c r="E40" s="733"/>
      <c r="F40" s="733"/>
      <c r="G40" s="733"/>
      <c r="H40" s="733"/>
      <c r="I40" s="733"/>
      <c r="J40" s="733"/>
      <c r="K40" s="733"/>
      <c r="L40" s="299"/>
      <c r="M40" s="300"/>
      <c r="N40" s="301"/>
      <c r="O40" s="734" t="e">
        <f>L40/O30</f>
        <v>#DIV/0!</v>
      </c>
      <c r="P40" s="734"/>
      <c r="Q40" s="734"/>
      <c r="R40" s="732" t="e">
        <f>L40/Q30</f>
        <v>#DIV/0!</v>
      </c>
      <c r="S40" s="732"/>
      <c r="T40" s="732"/>
    </row>
    <row r="41" spans="1:20" ht="20.149999999999999" customHeight="1" x14ac:dyDescent="0.3">
      <c r="A41" s="733" t="s">
        <v>668</v>
      </c>
      <c r="B41" s="733"/>
      <c r="C41" s="733"/>
      <c r="D41" s="733"/>
      <c r="E41" s="733"/>
      <c r="F41" s="733"/>
      <c r="G41" s="733"/>
      <c r="H41" s="733"/>
      <c r="I41" s="733"/>
      <c r="J41" s="733"/>
      <c r="K41" s="733"/>
      <c r="L41" s="299"/>
      <c r="M41" s="300"/>
      <c r="N41" s="301"/>
      <c r="O41" s="734" t="e">
        <f>L41/O30</f>
        <v>#DIV/0!</v>
      </c>
      <c r="P41" s="734"/>
      <c r="Q41" s="734"/>
      <c r="R41" s="732" t="e">
        <f>L41/Q30</f>
        <v>#DIV/0!</v>
      </c>
      <c r="S41" s="732"/>
      <c r="T41" s="732"/>
    </row>
    <row r="42" spans="1:20" ht="20.149999999999999" customHeight="1" x14ac:dyDescent="0.3">
      <c r="A42" s="733" t="s">
        <v>669</v>
      </c>
      <c r="B42" s="733"/>
      <c r="C42" s="733"/>
      <c r="D42" s="733"/>
      <c r="E42" s="733"/>
      <c r="F42" s="733"/>
      <c r="G42" s="733"/>
      <c r="H42" s="733"/>
      <c r="I42" s="733"/>
      <c r="J42" s="733"/>
      <c r="K42" s="733"/>
      <c r="L42" s="299"/>
      <c r="M42" s="300"/>
      <c r="N42" s="301"/>
      <c r="O42" s="734" t="e">
        <f>L42/O30</f>
        <v>#DIV/0!</v>
      </c>
      <c r="P42" s="734"/>
      <c r="Q42" s="734"/>
      <c r="R42" s="732" t="e">
        <f>L42/Q30</f>
        <v>#DIV/0!</v>
      </c>
      <c r="S42" s="732"/>
      <c r="T42" s="732"/>
    </row>
    <row r="43" spans="1:20" ht="20.149999999999999" customHeight="1" x14ac:dyDescent="0.3">
      <c r="A43" s="733" t="s">
        <v>670</v>
      </c>
      <c r="B43" s="733"/>
      <c r="C43" s="733"/>
      <c r="D43" s="733"/>
      <c r="E43" s="733"/>
      <c r="F43" s="733"/>
      <c r="G43" s="733"/>
      <c r="H43" s="733"/>
      <c r="I43" s="733"/>
      <c r="J43" s="733"/>
      <c r="K43" s="733"/>
      <c r="L43" s="299"/>
      <c r="M43" s="300"/>
      <c r="N43" s="301"/>
      <c r="O43" s="734" t="e">
        <f>L43/O30</f>
        <v>#DIV/0!</v>
      </c>
      <c r="P43" s="734"/>
      <c r="Q43" s="734"/>
      <c r="R43" s="732" t="e">
        <f>L43/Q30</f>
        <v>#DIV/0!</v>
      </c>
      <c r="S43" s="732"/>
      <c r="T43" s="732"/>
    </row>
    <row r="44" spans="1:20" ht="20.149999999999999" customHeight="1" x14ac:dyDescent="0.3">
      <c r="A44" s="733" t="s">
        <v>671</v>
      </c>
      <c r="B44" s="733"/>
      <c r="C44" s="733"/>
      <c r="D44" s="733"/>
      <c r="E44" s="733"/>
      <c r="F44" s="733"/>
      <c r="G44" s="733"/>
      <c r="H44" s="733"/>
      <c r="I44" s="733"/>
      <c r="J44" s="733"/>
      <c r="K44" s="733"/>
      <c r="L44" s="299"/>
      <c r="M44" s="300"/>
      <c r="N44" s="301"/>
      <c r="O44" s="734" t="e">
        <f>L44/O30</f>
        <v>#DIV/0!</v>
      </c>
      <c r="P44" s="734"/>
      <c r="Q44" s="734"/>
      <c r="R44" s="732" t="e">
        <f>L44/Q30</f>
        <v>#DIV/0!</v>
      </c>
      <c r="S44" s="732"/>
      <c r="T44" s="732"/>
    </row>
    <row r="45" spans="1:20" ht="20.149999999999999" customHeight="1" x14ac:dyDescent="0.3">
      <c r="A45" s="733" t="s">
        <v>672</v>
      </c>
      <c r="B45" s="733"/>
      <c r="C45" s="733"/>
      <c r="D45" s="733"/>
      <c r="E45" s="733"/>
      <c r="F45" s="733"/>
      <c r="G45" s="733"/>
      <c r="H45" s="733"/>
      <c r="I45" s="733"/>
      <c r="J45" s="733"/>
      <c r="K45" s="733"/>
      <c r="L45" s="299"/>
      <c r="M45" s="300"/>
      <c r="N45" s="301"/>
      <c r="O45" s="734" t="e">
        <f>L45/O30</f>
        <v>#DIV/0!</v>
      </c>
      <c r="P45" s="734"/>
      <c r="Q45" s="734"/>
      <c r="R45" s="732" t="e">
        <f>L45/Q30</f>
        <v>#DIV/0!</v>
      </c>
      <c r="S45" s="732"/>
      <c r="T45" s="732"/>
    </row>
    <row r="46" spans="1:20" ht="20.149999999999999" customHeight="1" x14ac:dyDescent="0.3">
      <c r="A46" s="733" t="s">
        <v>673</v>
      </c>
      <c r="B46" s="733"/>
      <c r="C46" s="733"/>
      <c r="D46" s="733"/>
      <c r="E46" s="733"/>
      <c r="F46" s="733"/>
      <c r="G46" s="733"/>
      <c r="H46" s="733"/>
      <c r="I46" s="733"/>
      <c r="J46" s="733"/>
      <c r="K46" s="733"/>
      <c r="L46" s="299"/>
      <c r="M46" s="300"/>
      <c r="N46" s="301"/>
      <c r="O46" s="734" t="e">
        <f>L46/O30</f>
        <v>#DIV/0!</v>
      </c>
      <c r="P46" s="734"/>
      <c r="Q46" s="734"/>
      <c r="R46" s="732" t="e">
        <f>L46/Q30</f>
        <v>#DIV/0!</v>
      </c>
      <c r="S46" s="732"/>
      <c r="T46" s="732"/>
    </row>
    <row r="47" spans="1:20" ht="20.149999999999999" customHeight="1" x14ac:dyDescent="0.3">
      <c r="A47" s="733" t="s">
        <v>674</v>
      </c>
      <c r="B47" s="733"/>
      <c r="C47" s="733"/>
      <c r="D47" s="733"/>
      <c r="E47" s="733"/>
      <c r="F47" s="733"/>
      <c r="G47" s="733"/>
      <c r="H47" s="733"/>
      <c r="I47" s="733"/>
      <c r="J47" s="733"/>
      <c r="K47" s="733"/>
      <c r="L47" s="299"/>
      <c r="M47" s="300"/>
      <c r="N47" s="301"/>
      <c r="O47" s="734" t="e">
        <f>L47/O30</f>
        <v>#DIV/0!</v>
      </c>
      <c r="P47" s="734"/>
      <c r="Q47" s="734"/>
      <c r="R47" s="732" t="e">
        <f>L47/Q30</f>
        <v>#DIV/0!</v>
      </c>
      <c r="S47" s="732"/>
      <c r="T47" s="732"/>
    </row>
    <row r="48" spans="1:20" ht="20.149999999999999" customHeight="1" x14ac:dyDescent="0.3">
      <c r="A48" s="733" t="s">
        <v>585</v>
      </c>
      <c r="B48" s="733"/>
      <c r="C48" s="733"/>
      <c r="D48" s="733"/>
      <c r="E48" s="733"/>
      <c r="F48" s="733"/>
      <c r="G48" s="733"/>
      <c r="H48" s="733"/>
      <c r="I48" s="733"/>
      <c r="J48" s="733"/>
      <c r="K48" s="733"/>
      <c r="L48" s="299"/>
      <c r="M48" s="300"/>
      <c r="N48" s="301"/>
      <c r="O48" s="734" t="e">
        <f>L48/O30</f>
        <v>#DIV/0!</v>
      </c>
      <c r="P48" s="734"/>
      <c r="Q48" s="734"/>
      <c r="R48" s="732" t="e">
        <f>L48/Q30</f>
        <v>#DIV/0!</v>
      </c>
      <c r="S48" s="732"/>
      <c r="T48" s="732"/>
    </row>
    <row r="49" spans="1:20" ht="20.149999999999999" customHeight="1" x14ac:dyDescent="0.3">
      <c r="A49" s="733" t="s">
        <v>584</v>
      </c>
      <c r="B49" s="733"/>
      <c r="C49" s="733"/>
      <c r="D49" s="733"/>
      <c r="E49" s="733"/>
      <c r="F49" s="733"/>
      <c r="G49" s="733"/>
      <c r="H49" s="733"/>
      <c r="I49" s="733"/>
      <c r="J49" s="733"/>
      <c r="K49" s="733"/>
      <c r="L49" s="299"/>
      <c r="M49" s="300"/>
      <c r="N49" s="301"/>
      <c r="O49" s="734" t="e">
        <f>L49/O30</f>
        <v>#DIV/0!</v>
      </c>
      <c r="P49" s="734"/>
      <c r="Q49" s="734"/>
      <c r="R49" s="732" t="e">
        <f>L49/Q30</f>
        <v>#DIV/0!</v>
      </c>
      <c r="S49" s="732"/>
      <c r="T49" s="732"/>
    </row>
    <row r="50" spans="1:20" ht="20.149999999999999" customHeight="1" x14ac:dyDescent="0.3">
      <c r="A50" s="733" t="s">
        <v>675</v>
      </c>
      <c r="B50" s="733"/>
      <c r="C50" s="733"/>
      <c r="D50" s="733"/>
      <c r="E50" s="733"/>
      <c r="F50" s="733"/>
      <c r="G50" s="733"/>
      <c r="H50" s="733"/>
      <c r="I50" s="733"/>
      <c r="J50" s="733"/>
      <c r="K50" s="733"/>
      <c r="L50" s="299"/>
      <c r="M50" s="300"/>
      <c r="N50" s="301"/>
      <c r="O50" s="734" t="e">
        <f>L50/O30</f>
        <v>#DIV/0!</v>
      </c>
      <c r="P50" s="734"/>
      <c r="Q50" s="734"/>
      <c r="R50" s="732" t="e">
        <f>L50/Q30</f>
        <v>#DIV/0!</v>
      </c>
      <c r="S50" s="732"/>
      <c r="T50" s="732"/>
    </row>
    <row r="51" spans="1:20" ht="20.149999999999999" customHeight="1" x14ac:dyDescent="0.3">
      <c r="A51" s="733" t="s">
        <v>676</v>
      </c>
      <c r="B51" s="733"/>
      <c r="C51" s="733"/>
      <c r="D51" s="733"/>
      <c r="E51" s="733"/>
      <c r="F51" s="733"/>
      <c r="G51" s="733"/>
      <c r="H51" s="733"/>
      <c r="I51" s="733"/>
      <c r="J51" s="733"/>
      <c r="K51" s="733"/>
      <c r="L51" s="299"/>
      <c r="M51" s="300"/>
      <c r="N51" s="301"/>
      <c r="O51" s="734" t="e">
        <f>L51/O30</f>
        <v>#DIV/0!</v>
      </c>
      <c r="P51" s="734"/>
      <c r="Q51" s="734"/>
      <c r="R51" s="732" t="e">
        <f>L51/Q30</f>
        <v>#DIV/0!</v>
      </c>
      <c r="S51" s="732"/>
      <c r="T51" s="732"/>
    </row>
    <row r="52" spans="1:20" ht="20.149999999999999" customHeight="1" x14ac:dyDescent="0.3">
      <c r="A52" s="733" t="s">
        <v>677</v>
      </c>
      <c r="B52" s="733"/>
      <c r="C52" s="733"/>
      <c r="D52" s="733"/>
      <c r="E52" s="733"/>
      <c r="F52" s="733"/>
      <c r="G52" s="733"/>
      <c r="H52" s="733"/>
      <c r="I52" s="733"/>
      <c r="J52" s="733"/>
      <c r="K52" s="733"/>
      <c r="L52" s="299"/>
      <c r="M52" s="300"/>
      <c r="N52" s="301"/>
      <c r="O52" s="734" t="e">
        <f>L52/O30</f>
        <v>#DIV/0!</v>
      </c>
      <c r="P52" s="734"/>
      <c r="Q52" s="734"/>
      <c r="R52" s="732" t="e">
        <f>L52/Q30</f>
        <v>#DIV/0!</v>
      </c>
      <c r="S52" s="732"/>
      <c r="T52" s="732"/>
    </row>
    <row r="53" spans="1:20" ht="20.149999999999999" customHeight="1" x14ac:dyDescent="0.3">
      <c r="A53" s="289" t="s">
        <v>505</v>
      </c>
      <c r="B53" s="290"/>
      <c r="C53" s="785"/>
      <c r="D53" s="785"/>
      <c r="E53" s="785"/>
      <c r="F53" s="785"/>
      <c r="G53" s="785"/>
      <c r="H53" s="785"/>
      <c r="I53" s="785"/>
      <c r="J53" s="785"/>
      <c r="K53" s="786"/>
      <c r="L53" s="299"/>
      <c r="M53" s="300"/>
      <c r="N53" s="301"/>
      <c r="O53" s="734" t="e">
        <f>L53/O30</f>
        <v>#DIV/0!</v>
      </c>
      <c r="P53" s="734"/>
      <c r="Q53" s="734"/>
      <c r="R53" s="732" t="e">
        <f>L53/Q30</f>
        <v>#DIV/0!</v>
      </c>
      <c r="S53" s="732"/>
      <c r="T53" s="732"/>
    </row>
    <row r="54" spans="1:20" ht="19.5" customHeight="1" x14ac:dyDescent="0.3">
      <c r="A54" s="289" t="s">
        <v>505</v>
      </c>
      <c r="B54" s="290"/>
      <c r="C54" s="785"/>
      <c r="D54" s="785"/>
      <c r="E54" s="785"/>
      <c r="F54" s="785"/>
      <c r="G54" s="785"/>
      <c r="H54" s="785"/>
      <c r="I54" s="785"/>
      <c r="J54" s="785"/>
      <c r="K54" s="786"/>
      <c r="L54" s="299"/>
      <c r="M54" s="300"/>
      <c r="N54" s="301"/>
      <c r="O54" s="734" t="e">
        <f>L54/O30</f>
        <v>#DIV/0!</v>
      </c>
      <c r="P54" s="734"/>
      <c r="Q54" s="734"/>
      <c r="R54" s="732" t="e">
        <f>L54/Q30</f>
        <v>#DIV/0!</v>
      </c>
      <c r="S54" s="732"/>
      <c r="T54" s="732"/>
    </row>
    <row r="55" spans="1:20" ht="20.149999999999999" customHeight="1" x14ac:dyDescent="0.3">
      <c r="A55" s="289" t="s">
        <v>505</v>
      </c>
      <c r="B55" s="290"/>
      <c r="C55" s="785"/>
      <c r="D55" s="785"/>
      <c r="E55" s="785"/>
      <c r="F55" s="785"/>
      <c r="G55" s="785"/>
      <c r="H55" s="785"/>
      <c r="I55" s="785"/>
      <c r="J55" s="785"/>
      <c r="K55" s="786"/>
      <c r="L55" s="299"/>
      <c r="M55" s="300"/>
      <c r="N55" s="301"/>
      <c r="O55" s="734" t="e">
        <f>L55/O30</f>
        <v>#DIV/0!</v>
      </c>
      <c r="P55" s="734"/>
      <c r="Q55" s="734"/>
      <c r="R55" s="732" t="e">
        <f>L55/Q30</f>
        <v>#DIV/0!</v>
      </c>
      <c r="S55" s="732"/>
      <c r="T55" s="732"/>
    </row>
    <row r="56" spans="1:20" ht="20.149999999999999" customHeight="1" x14ac:dyDescent="0.3">
      <c r="A56" s="289" t="s">
        <v>505</v>
      </c>
      <c r="B56" s="290"/>
      <c r="C56" s="785"/>
      <c r="D56" s="785"/>
      <c r="E56" s="785"/>
      <c r="F56" s="785"/>
      <c r="G56" s="785"/>
      <c r="H56" s="785"/>
      <c r="I56" s="785"/>
      <c r="J56" s="785"/>
      <c r="K56" s="786"/>
      <c r="L56" s="299"/>
      <c r="M56" s="300"/>
      <c r="N56" s="301"/>
      <c r="O56" s="734" t="e">
        <f>L56/O30</f>
        <v>#DIV/0!</v>
      </c>
      <c r="P56" s="734"/>
      <c r="Q56" s="734"/>
      <c r="R56" s="732" t="e">
        <f>L56/Q30</f>
        <v>#DIV/0!</v>
      </c>
      <c r="S56" s="732"/>
      <c r="T56" s="732"/>
    </row>
    <row r="57" spans="1:20" ht="20.149999999999999" customHeight="1" x14ac:dyDescent="0.3">
      <c r="A57" s="289" t="s">
        <v>619</v>
      </c>
      <c r="B57" s="290"/>
      <c r="C57" s="785"/>
      <c r="D57" s="785"/>
      <c r="E57" s="785"/>
      <c r="F57" s="785"/>
      <c r="G57" s="785"/>
      <c r="H57" s="785"/>
      <c r="I57" s="785"/>
      <c r="J57" s="785"/>
      <c r="K57" s="786"/>
      <c r="L57" s="299"/>
      <c r="M57" s="300"/>
      <c r="N57" s="301"/>
      <c r="O57" s="734" t="e">
        <f>L57/O30</f>
        <v>#DIV/0!</v>
      </c>
      <c r="P57" s="734"/>
      <c r="Q57" s="734"/>
      <c r="R57" s="732" t="e">
        <f>L57/Q30</f>
        <v>#DIV/0!</v>
      </c>
      <c r="S57" s="732"/>
      <c r="T57" s="732"/>
    </row>
    <row r="58" spans="1:20" ht="20.149999999999999" customHeight="1" x14ac:dyDescent="0.3">
      <c r="A58" s="685" t="s">
        <v>678</v>
      </c>
      <c r="B58" s="686"/>
      <c r="C58" s="686"/>
      <c r="D58" s="686"/>
      <c r="E58" s="686"/>
      <c r="F58" s="686"/>
      <c r="G58" s="686"/>
      <c r="H58" s="686"/>
      <c r="I58" s="686"/>
      <c r="J58" s="686"/>
      <c r="K58" s="686"/>
      <c r="L58" s="341">
        <f>SUM(L34:L57)</f>
        <v>0</v>
      </c>
      <c r="M58" s="302"/>
      <c r="N58" s="303"/>
      <c r="O58" s="782" t="e">
        <f>L58/O30</f>
        <v>#DIV/0!</v>
      </c>
      <c r="P58" s="783"/>
      <c r="Q58" s="784"/>
      <c r="R58" s="787" t="e">
        <f>L58/Q30</f>
        <v>#DIV/0!</v>
      </c>
      <c r="S58" s="787"/>
      <c r="T58" s="788"/>
    </row>
    <row r="59" spans="1:20" ht="6" customHeight="1" x14ac:dyDescent="0.3">
      <c r="A59" s="304"/>
      <c r="B59" s="305"/>
      <c r="C59" s="305"/>
      <c r="D59" s="305"/>
      <c r="E59" s="305"/>
      <c r="F59" s="305"/>
      <c r="G59" s="305"/>
      <c r="H59" s="305"/>
      <c r="I59" s="305"/>
      <c r="J59" s="305"/>
      <c r="K59" s="305"/>
      <c r="L59" s="306"/>
      <c r="M59" s="306"/>
      <c r="N59" s="306"/>
      <c r="O59" s="91"/>
      <c r="P59" s="92"/>
      <c r="Q59" s="93"/>
      <c r="R59" s="89"/>
      <c r="S59" s="89"/>
      <c r="T59" s="90"/>
    </row>
    <row r="60" spans="1:20" ht="20.149999999999999" customHeight="1" x14ac:dyDescent="0.3">
      <c r="A60" s="733" t="s">
        <v>679</v>
      </c>
      <c r="B60" s="733"/>
      <c r="C60" s="733"/>
      <c r="D60" s="733"/>
      <c r="E60" s="733"/>
      <c r="F60" s="733"/>
      <c r="G60" s="733"/>
      <c r="H60" s="733"/>
      <c r="I60" s="733"/>
      <c r="J60" s="733"/>
      <c r="K60" s="544"/>
      <c r="L60" s="298" t="s">
        <v>659</v>
      </c>
      <c r="M60" s="307"/>
      <c r="N60" s="298"/>
      <c r="O60" s="735" t="s">
        <v>660</v>
      </c>
      <c r="P60" s="735"/>
      <c r="Q60" s="735"/>
      <c r="R60" s="735" t="s">
        <v>661</v>
      </c>
      <c r="S60" s="735"/>
      <c r="T60" s="735"/>
    </row>
    <row r="61" spans="1:20" ht="20.149999999999999" customHeight="1" x14ac:dyDescent="0.3">
      <c r="A61" s="308" t="s">
        <v>680</v>
      </c>
      <c r="B61" s="308"/>
      <c r="C61" s="308"/>
      <c r="D61" s="289"/>
      <c r="E61" s="290"/>
      <c r="F61" s="290"/>
      <c r="G61" s="290"/>
      <c r="H61" s="290"/>
      <c r="I61" s="290"/>
      <c r="J61" s="290"/>
      <c r="K61" s="309"/>
      <c r="L61" s="299"/>
      <c r="M61" s="310"/>
      <c r="N61" s="301"/>
      <c r="O61" s="734" t="e">
        <f>L61/O30</f>
        <v>#DIV/0!</v>
      </c>
      <c r="P61" s="734"/>
      <c r="Q61" s="734"/>
      <c r="R61" s="732" t="e">
        <f>L61/Q30</f>
        <v>#DIV/0!</v>
      </c>
      <c r="S61" s="732"/>
      <c r="T61" s="732"/>
    </row>
    <row r="62" spans="1:20" ht="20.149999999999999" customHeight="1" x14ac:dyDescent="0.3">
      <c r="A62" s="308" t="s">
        <v>681</v>
      </c>
      <c r="B62" s="308"/>
      <c r="C62" s="308"/>
      <c r="D62" s="308"/>
      <c r="E62" s="289"/>
      <c r="F62" s="173"/>
      <c r="G62" s="290"/>
      <c r="H62" s="290"/>
      <c r="I62" s="290"/>
      <c r="J62" s="290"/>
      <c r="K62" s="309"/>
      <c r="L62" s="299"/>
      <c r="M62" s="310"/>
      <c r="N62" s="301"/>
      <c r="O62" s="734" t="e">
        <f>L62/O30</f>
        <v>#DIV/0!</v>
      </c>
      <c r="P62" s="734"/>
      <c r="Q62" s="734"/>
      <c r="R62" s="732" t="e">
        <f>L62/Q30</f>
        <v>#DIV/0!</v>
      </c>
      <c r="S62" s="732"/>
      <c r="T62" s="732"/>
    </row>
    <row r="63" spans="1:20" ht="20.149999999999999" customHeight="1" x14ac:dyDescent="0.3">
      <c r="A63" s="308" t="s">
        <v>682</v>
      </c>
      <c r="B63" s="308"/>
      <c r="C63" s="289"/>
      <c r="D63" s="290"/>
      <c r="E63" s="290"/>
      <c r="F63" s="290"/>
      <c r="G63" s="290"/>
      <c r="H63" s="290"/>
      <c r="I63" s="290"/>
      <c r="J63" s="290"/>
      <c r="K63" s="309"/>
      <c r="L63" s="299"/>
      <c r="M63" s="310"/>
      <c r="N63" s="301"/>
      <c r="O63" s="734" t="e">
        <f>L63/O30</f>
        <v>#DIV/0!</v>
      </c>
      <c r="P63" s="734"/>
      <c r="Q63" s="734"/>
      <c r="R63" s="732" t="e">
        <f>L63/Q30</f>
        <v>#DIV/0!</v>
      </c>
      <c r="S63" s="732"/>
      <c r="T63" s="732"/>
    </row>
    <row r="64" spans="1:20" ht="20.149999999999999" customHeight="1" x14ac:dyDescent="0.3">
      <c r="A64" s="733" t="s">
        <v>505</v>
      </c>
      <c r="B64" s="544"/>
      <c r="C64" s="37"/>
      <c r="D64" s="37"/>
      <c r="E64" s="37"/>
      <c r="F64" s="37"/>
      <c r="G64" s="37"/>
      <c r="H64" s="37"/>
      <c r="I64" s="37"/>
      <c r="J64" s="37"/>
      <c r="K64" s="38"/>
      <c r="L64" s="299"/>
      <c r="M64" s="310"/>
      <c r="N64" s="301"/>
      <c r="O64" s="734" t="e">
        <f>L64/O30</f>
        <v>#DIV/0!</v>
      </c>
      <c r="P64" s="734"/>
      <c r="Q64" s="734"/>
      <c r="R64" s="732" t="e">
        <f>L64/Q30</f>
        <v>#DIV/0!</v>
      </c>
      <c r="S64" s="732"/>
      <c r="T64" s="732"/>
    </row>
    <row r="65" spans="1:21" ht="20.149999999999999" customHeight="1" x14ac:dyDescent="0.3">
      <c r="A65" s="733" t="s">
        <v>505</v>
      </c>
      <c r="B65" s="544"/>
      <c r="C65" s="37"/>
      <c r="D65" s="37"/>
      <c r="E65" s="37"/>
      <c r="F65" s="37"/>
      <c r="G65" s="37"/>
      <c r="H65" s="37"/>
      <c r="I65" s="37"/>
      <c r="J65" s="37"/>
      <c r="K65" s="38"/>
      <c r="L65" s="299"/>
      <c r="M65" s="310"/>
      <c r="N65" s="301"/>
      <c r="O65" s="734" t="e">
        <f>L65/O30</f>
        <v>#DIV/0!</v>
      </c>
      <c r="P65" s="734"/>
      <c r="Q65" s="734"/>
      <c r="R65" s="732" t="e">
        <f>L65/Q30</f>
        <v>#DIV/0!</v>
      </c>
      <c r="S65" s="732"/>
      <c r="T65" s="732"/>
    </row>
    <row r="66" spans="1:21" ht="20.149999999999999" customHeight="1" x14ac:dyDescent="0.3">
      <c r="A66" s="733" t="s">
        <v>505</v>
      </c>
      <c r="B66" s="544"/>
      <c r="C66" s="37"/>
      <c r="D66" s="37"/>
      <c r="E66" s="37"/>
      <c r="F66" s="37"/>
      <c r="G66" s="37"/>
      <c r="H66" s="37"/>
      <c r="I66" s="37"/>
      <c r="J66" s="37"/>
      <c r="K66" s="38"/>
      <c r="L66" s="299"/>
      <c r="M66" s="310"/>
      <c r="N66" s="301"/>
      <c r="O66" s="734" t="e">
        <f>L66/O30</f>
        <v>#DIV/0!</v>
      </c>
      <c r="P66" s="734"/>
      <c r="Q66" s="734"/>
      <c r="R66" s="732" t="e">
        <f>L66/Q30</f>
        <v>#DIV/0!</v>
      </c>
      <c r="S66" s="732"/>
      <c r="T66" s="732"/>
    </row>
    <row r="67" spans="1:21" ht="20.149999999999999" customHeight="1" x14ac:dyDescent="0.3">
      <c r="A67" s="733" t="s">
        <v>505</v>
      </c>
      <c r="B67" s="544"/>
      <c r="C67" s="37"/>
      <c r="D67" s="37"/>
      <c r="E67" s="37"/>
      <c r="F67" s="37"/>
      <c r="G67" s="37"/>
      <c r="H67" s="37"/>
      <c r="I67" s="37"/>
      <c r="J67" s="37"/>
      <c r="K67" s="38"/>
      <c r="L67" s="299"/>
      <c r="M67" s="310"/>
      <c r="N67" s="301"/>
      <c r="O67" s="734" t="e">
        <f>L67/O30</f>
        <v>#DIV/0!</v>
      </c>
      <c r="P67" s="734"/>
      <c r="Q67" s="734"/>
      <c r="R67" s="732" t="e">
        <f>L67/Q30</f>
        <v>#DIV/0!</v>
      </c>
      <c r="S67" s="732"/>
      <c r="T67" s="732"/>
    </row>
    <row r="68" spans="1:21" ht="20.149999999999999" customHeight="1" x14ac:dyDescent="0.3">
      <c r="A68" s="733" t="s">
        <v>505</v>
      </c>
      <c r="B68" s="544"/>
      <c r="C68" s="37"/>
      <c r="D68" s="37"/>
      <c r="E68" s="37"/>
      <c r="F68" s="37"/>
      <c r="G68" s="37"/>
      <c r="H68" s="37"/>
      <c r="I68" s="37"/>
      <c r="J68" s="37"/>
      <c r="K68" s="38"/>
      <c r="L68" s="299"/>
      <c r="M68" s="310"/>
      <c r="N68" s="301"/>
      <c r="O68" s="734" t="e">
        <f>L68/O30</f>
        <v>#DIV/0!</v>
      </c>
      <c r="P68" s="734"/>
      <c r="Q68" s="734"/>
      <c r="R68" s="732" t="e">
        <f>L68/Q30</f>
        <v>#DIV/0!</v>
      </c>
      <c r="S68" s="732"/>
      <c r="T68" s="732"/>
    </row>
    <row r="69" spans="1:21" ht="20.149999999999999" customHeight="1" x14ac:dyDescent="0.3">
      <c r="A69" s="685" t="s">
        <v>683</v>
      </c>
      <c r="B69" s="686"/>
      <c r="C69" s="686"/>
      <c r="D69" s="686"/>
      <c r="E69" s="686"/>
      <c r="F69" s="686"/>
      <c r="G69" s="686"/>
      <c r="H69" s="686"/>
      <c r="I69" s="686"/>
      <c r="J69" s="686"/>
      <c r="K69" s="686"/>
      <c r="L69" s="340">
        <f>SUM(L61:L68)</f>
        <v>0</v>
      </c>
      <c r="M69" s="311"/>
      <c r="N69" s="312"/>
      <c r="O69" s="729" t="e">
        <f>L69/O30</f>
        <v>#DIV/0!</v>
      </c>
      <c r="P69" s="729"/>
      <c r="Q69" s="729"/>
      <c r="R69" s="730" t="e">
        <f>L69/Q30</f>
        <v>#DIV/0!</v>
      </c>
      <c r="S69" s="730"/>
      <c r="T69" s="730"/>
    </row>
    <row r="70" spans="1:21" ht="6" customHeight="1" x14ac:dyDescent="0.3">
      <c r="A70" s="454"/>
      <c r="B70" s="455"/>
      <c r="C70" s="455"/>
      <c r="D70" s="455"/>
      <c r="E70" s="455"/>
      <c r="F70" s="455"/>
      <c r="G70" s="455"/>
      <c r="H70" s="455"/>
      <c r="I70" s="455"/>
      <c r="J70" s="455"/>
      <c r="K70" s="455"/>
      <c r="L70" s="313"/>
      <c r="M70" s="313"/>
      <c r="N70" s="313"/>
      <c r="O70" s="460"/>
      <c r="P70" s="460"/>
      <c r="Q70" s="460"/>
      <c r="R70" s="458"/>
      <c r="S70" s="458"/>
      <c r="T70" s="459"/>
    </row>
    <row r="71" spans="1:21" ht="20.149999999999999" customHeight="1" x14ac:dyDescent="0.3">
      <c r="A71" s="731" t="s">
        <v>684</v>
      </c>
      <c r="B71" s="731"/>
      <c r="C71" s="731"/>
      <c r="D71" s="731"/>
      <c r="E71" s="731"/>
      <c r="F71" s="731"/>
      <c r="G71" s="731"/>
      <c r="H71" s="731"/>
      <c r="I71" s="731"/>
      <c r="J71" s="731"/>
      <c r="K71" s="731"/>
      <c r="L71" s="341">
        <f>L58+L69</f>
        <v>0</v>
      </c>
      <c r="M71" s="314"/>
      <c r="N71" s="303"/>
      <c r="O71" s="729" t="e">
        <f>L71/O30</f>
        <v>#DIV/0!</v>
      </c>
      <c r="P71" s="729"/>
      <c r="Q71" s="729"/>
      <c r="R71" s="730" t="e">
        <f>L71/Q30</f>
        <v>#DIV/0!</v>
      </c>
      <c r="S71" s="730"/>
      <c r="T71" s="730"/>
    </row>
    <row r="72" spans="1:21" ht="6" customHeight="1" x14ac:dyDescent="0.3">
      <c r="A72" s="304"/>
      <c r="B72" s="305"/>
      <c r="C72" s="305"/>
      <c r="D72" s="305"/>
      <c r="E72" s="305"/>
      <c r="F72" s="305"/>
      <c r="G72" s="305"/>
      <c r="H72" s="305"/>
      <c r="I72" s="305"/>
      <c r="J72" s="305"/>
      <c r="K72" s="305"/>
      <c r="L72" s="306"/>
      <c r="M72" s="306"/>
      <c r="N72" s="306"/>
      <c r="O72" s="30"/>
      <c r="P72" s="30"/>
      <c r="Q72" s="30"/>
      <c r="R72" s="31"/>
      <c r="S72" s="31"/>
      <c r="T72" s="32"/>
    </row>
    <row r="73" spans="1:21" ht="20.149999999999999" customHeight="1" x14ac:dyDescent="0.3">
      <c r="A73" s="767" t="s">
        <v>685</v>
      </c>
      <c r="B73" s="768"/>
      <c r="C73" s="768"/>
      <c r="D73" s="768"/>
      <c r="E73" s="768"/>
      <c r="F73" s="768"/>
      <c r="G73" s="768"/>
      <c r="H73" s="768"/>
      <c r="I73" s="768"/>
      <c r="J73" s="768"/>
      <c r="K73" s="769"/>
      <c r="L73" s="315" t="s">
        <v>686</v>
      </c>
      <c r="M73" s="773" t="s">
        <v>687</v>
      </c>
      <c r="N73" s="774"/>
      <c r="O73" s="735" t="s">
        <v>688</v>
      </c>
      <c r="P73" s="735"/>
      <c r="Q73" s="735"/>
      <c r="R73" s="738" t="s">
        <v>689</v>
      </c>
      <c r="S73" s="735"/>
      <c r="T73" s="735"/>
    </row>
    <row r="74" spans="1:21" ht="20.149999999999999" customHeight="1" x14ac:dyDescent="0.3">
      <c r="A74" s="770"/>
      <c r="B74" s="771"/>
      <c r="C74" s="771"/>
      <c r="D74" s="771"/>
      <c r="E74" s="771"/>
      <c r="F74" s="771"/>
      <c r="G74" s="771"/>
      <c r="H74" s="771"/>
      <c r="I74" s="771"/>
      <c r="J74" s="771"/>
      <c r="K74" s="772"/>
      <c r="L74" s="451">
        <f>IF(L63&gt;=0,O30-L71,"ERROR")</f>
        <v>0</v>
      </c>
      <c r="M74" s="765">
        <f>IF(L63&gt;=0,Q30-L71,"ERROR")</f>
        <v>0</v>
      </c>
      <c r="N74" s="766"/>
      <c r="O74" s="782" t="e">
        <f>L74/O30</f>
        <v>#DIV/0!</v>
      </c>
      <c r="P74" s="783"/>
      <c r="Q74" s="784"/>
      <c r="R74" s="783" t="e">
        <f>M74/Q30</f>
        <v>#DIV/0!</v>
      </c>
      <c r="S74" s="783"/>
      <c r="T74" s="784"/>
    </row>
    <row r="75" spans="1:21" ht="6" customHeight="1" x14ac:dyDescent="0.3">
      <c r="A75" s="181"/>
      <c r="B75" s="242"/>
      <c r="C75" s="242"/>
      <c r="D75" s="242"/>
      <c r="E75" s="242"/>
      <c r="F75" s="242"/>
      <c r="G75" s="242"/>
      <c r="H75" s="242"/>
      <c r="I75" s="242"/>
      <c r="J75" s="242"/>
      <c r="K75" s="242"/>
      <c r="L75" s="316"/>
      <c r="M75" s="316"/>
      <c r="N75" s="316"/>
      <c r="O75" s="92"/>
      <c r="P75" s="92"/>
      <c r="Q75" s="92"/>
      <c r="R75" s="89"/>
      <c r="S75" s="89"/>
      <c r="T75" s="90"/>
    </row>
    <row r="76" spans="1:21" ht="19.5" customHeight="1" x14ac:dyDescent="0.3">
      <c r="A76" s="756" t="s">
        <v>690</v>
      </c>
      <c r="B76" s="757"/>
      <c r="C76" s="757"/>
      <c r="D76" s="757"/>
      <c r="E76" s="757"/>
      <c r="F76" s="757"/>
      <c r="G76" s="757"/>
      <c r="H76" s="757"/>
      <c r="I76" s="757"/>
      <c r="J76" s="757"/>
      <c r="K76" s="757"/>
      <c r="L76" s="757"/>
      <c r="M76" s="757"/>
      <c r="N76" s="758"/>
      <c r="O76" s="779" t="s">
        <v>691</v>
      </c>
      <c r="P76" s="780"/>
      <c r="Q76" s="781"/>
      <c r="R76" s="743" t="s">
        <v>692</v>
      </c>
      <c r="S76" s="743"/>
      <c r="T76" s="744"/>
    </row>
    <row r="77" spans="1:21" ht="20.149999999999999" customHeight="1" x14ac:dyDescent="0.3">
      <c r="A77" s="759"/>
      <c r="B77" s="760"/>
      <c r="C77" s="760"/>
      <c r="D77" s="760"/>
      <c r="E77" s="760"/>
      <c r="F77" s="760"/>
      <c r="G77" s="760"/>
      <c r="H77" s="760"/>
      <c r="I77" s="760"/>
      <c r="J77" s="760"/>
      <c r="K77" s="760"/>
      <c r="L77" s="760"/>
      <c r="M77" s="760"/>
      <c r="N77" s="761"/>
      <c r="O77" s="775">
        <f>U77+U78</f>
        <v>0</v>
      </c>
      <c r="P77" s="776"/>
      <c r="Q77" s="777"/>
      <c r="R77" s="778">
        <f>U77+U78</f>
        <v>0</v>
      </c>
      <c r="S77" s="776"/>
      <c r="T77" s="777"/>
      <c r="U77" s="121">
        <f>IFERROR(-(CUMPRINC('V. Sources '!I62/12,'V. Sources '!K62*12,'V. Sources '!M62,(1*12)-11,1*12,0)),0)</f>
        <v>0</v>
      </c>
    </row>
    <row r="78" spans="1:21" ht="20.149999999999999" customHeight="1" x14ac:dyDescent="0.3">
      <c r="A78" s="762" t="s">
        <v>693</v>
      </c>
      <c r="B78" s="763"/>
      <c r="C78" s="763"/>
      <c r="D78" s="763"/>
      <c r="E78" s="763"/>
      <c r="F78" s="763"/>
      <c r="G78" s="763"/>
      <c r="H78" s="763"/>
      <c r="I78" s="763"/>
      <c r="J78" s="763"/>
      <c r="K78" s="763"/>
      <c r="L78" s="763"/>
      <c r="M78" s="763"/>
      <c r="N78" s="764"/>
      <c r="O78" s="745">
        <f>L74-O77</f>
        <v>0</v>
      </c>
      <c r="P78" s="746"/>
      <c r="Q78" s="747"/>
      <c r="R78" s="748">
        <f>M74-R77</f>
        <v>0</v>
      </c>
      <c r="S78" s="749"/>
      <c r="T78" s="750"/>
      <c r="U78" s="121">
        <f>IFERROR(-(CUMIPMT('V. Sources '!I62/12,'V. Sources '!K62*12,'V. Sources '!M62,(1*12)-11,1*12,0)),0)</f>
        <v>0</v>
      </c>
    </row>
    <row r="79" spans="1:21" ht="20.149999999999999" customHeight="1" x14ac:dyDescent="0.3">
      <c r="A79" s="685" t="s">
        <v>694</v>
      </c>
      <c r="B79" s="686"/>
      <c r="C79" s="686"/>
      <c r="D79" s="686"/>
      <c r="E79" s="686"/>
      <c r="F79" s="686"/>
      <c r="G79" s="686"/>
      <c r="H79" s="686"/>
      <c r="I79" s="686"/>
      <c r="J79" s="686"/>
      <c r="K79" s="686"/>
      <c r="L79" s="686"/>
      <c r="M79" s="686"/>
      <c r="N79" s="687"/>
      <c r="O79" s="751" t="e">
        <f>IF(U79&gt;1.15,L74/O77,"ERROR")</f>
        <v>#DIV/0!</v>
      </c>
      <c r="P79" s="752"/>
      <c r="Q79" s="753"/>
      <c r="R79" s="754" t="e">
        <f>IF(U91&gt;1.15,M74/R77,"ERROR")</f>
        <v>#DIV/0!</v>
      </c>
      <c r="S79" s="754"/>
      <c r="T79" s="755"/>
      <c r="U79" s="134" t="e">
        <f>L74/O77</f>
        <v>#DIV/0!</v>
      </c>
    </row>
    <row r="80" spans="1:21" ht="30" customHeight="1" x14ac:dyDescent="0.3">
      <c r="A80" s="739" t="s">
        <v>695</v>
      </c>
      <c r="B80" s="626"/>
      <c r="C80" s="626"/>
      <c r="D80" s="626"/>
      <c r="E80" s="626"/>
      <c r="F80" s="626"/>
      <c r="G80" s="626"/>
      <c r="H80" s="626"/>
      <c r="I80" s="626"/>
      <c r="J80" s="626"/>
      <c r="K80" s="626"/>
      <c r="L80" s="626"/>
      <c r="M80" s="626"/>
      <c r="N80" s="626"/>
      <c r="O80" s="626"/>
      <c r="P80" s="626"/>
      <c r="Q80" s="626"/>
      <c r="R80" s="626"/>
      <c r="S80" s="626"/>
      <c r="T80" s="627"/>
      <c r="U80" s="134"/>
    </row>
    <row r="81" spans="1:21" ht="19.5" customHeight="1" x14ac:dyDescent="0.35">
      <c r="A81" s="740" t="s">
        <v>696</v>
      </c>
      <c r="B81" s="741"/>
      <c r="C81" s="741"/>
      <c r="D81" s="741"/>
      <c r="E81" s="741"/>
      <c r="F81" s="741"/>
      <c r="G81" s="741"/>
      <c r="H81" s="741"/>
      <c r="I81" s="741"/>
      <c r="J81" s="741"/>
      <c r="K81" s="741"/>
      <c r="L81" s="741"/>
      <c r="M81" s="741"/>
      <c r="N81" s="741"/>
      <c r="O81" s="741"/>
      <c r="P81" s="741"/>
      <c r="Q81" s="741"/>
      <c r="R81" s="741"/>
      <c r="S81" s="741"/>
      <c r="T81" s="742"/>
      <c r="U81" s="134"/>
    </row>
    <row r="82" spans="1:21" ht="20.149999999999999" customHeight="1" x14ac:dyDescent="0.35">
      <c r="A82" s="693" t="s">
        <v>697</v>
      </c>
      <c r="B82" s="724"/>
      <c r="C82" s="724"/>
      <c r="D82" s="724"/>
      <c r="E82" s="724"/>
      <c r="F82" s="724"/>
      <c r="G82" s="724"/>
      <c r="H82" s="724"/>
      <c r="I82" s="724"/>
      <c r="J82" s="724"/>
      <c r="K82" s="724"/>
      <c r="L82" s="724"/>
      <c r="M82" s="724"/>
      <c r="N82" s="724"/>
      <c r="O82" s="724"/>
      <c r="P82" s="724"/>
      <c r="Q82" s="724"/>
      <c r="R82" s="724"/>
      <c r="S82" s="724"/>
      <c r="T82" s="725"/>
      <c r="U82" s="134"/>
    </row>
    <row r="83" spans="1:21" ht="20.149999999999999" customHeight="1" x14ac:dyDescent="0.35">
      <c r="A83" s="693" t="s">
        <v>698</v>
      </c>
      <c r="B83" s="724"/>
      <c r="C83" s="724"/>
      <c r="D83" s="724"/>
      <c r="E83" s="724"/>
      <c r="F83" s="724"/>
      <c r="G83" s="724"/>
      <c r="H83" s="724"/>
      <c r="I83" s="724"/>
      <c r="J83" s="724"/>
      <c r="K83" s="724"/>
      <c r="L83" s="724"/>
      <c r="M83" s="724"/>
      <c r="N83" s="724"/>
      <c r="O83" s="724"/>
      <c r="P83" s="724"/>
      <c r="Q83" s="724"/>
      <c r="R83" s="724"/>
      <c r="S83" s="724"/>
      <c r="T83" s="725"/>
      <c r="U83" s="134"/>
    </row>
    <row r="84" spans="1:21" ht="32.25" customHeight="1" x14ac:dyDescent="0.35">
      <c r="A84" s="726" t="s">
        <v>699</v>
      </c>
      <c r="B84" s="727"/>
      <c r="C84" s="727"/>
      <c r="D84" s="727"/>
      <c r="E84" s="727"/>
      <c r="F84" s="727"/>
      <c r="G84" s="727"/>
      <c r="H84" s="727"/>
      <c r="I84" s="727"/>
      <c r="J84" s="727"/>
      <c r="K84" s="727"/>
      <c r="L84" s="727"/>
      <c r="M84" s="727"/>
      <c r="N84" s="727"/>
      <c r="O84" s="727"/>
      <c r="P84" s="727"/>
      <c r="Q84" s="727"/>
      <c r="R84" s="727"/>
      <c r="S84" s="727"/>
      <c r="T84" s="728"/>
      <c r="U84" s="134"/>
    </row>
    <row r="85" spans="1:21" ht="20.149999999999999" customHeight="1" x14ac:dyDescent="0.35">
      <c r="A85" s="693" t="s">
        <v>700</v>
      </c>
      <c r="B85" s="724"/>
      <c r="C85" s="724"/>
      <c r="D85" s="724"/>
      <c r="E85" s="724"/>
      <c r="F85" s="724"/>
      <c r="G85" s="724"/>
      <c r="H85" s="724"/>
      <c r="I85" s="724"/>
      <c r="J85" s="724"/>
      <c r="K85" s="724"/>
      <c r="L85" s="724"/>
      <c r="M85" s="724"/>
      <c r="N85" s="724"/>
      <c r="O85" s="724"/>
      <c r="P85" s="724"/>
      <c r="Q85" s="724"/>
      <c r="R85" s="724"/>
      <c r="S85" s="724"/>
      <c r="T85" s="725"/>
      <c r="U85" s="134"/>
    </row>
    <row r="86" spans="1:21" ht="20.149999999999999" customHeight="1" x14ac:dyDescent="0.35">
      <c r="A86" s="693" t="s">
        <v>701</v>
      </c>
      <c r="B86" s="724"/>
      <c r="C86" s="724"/>
      <c r="D86" s="724"/>
      <c r="E86" s="724"/>
      <c r="F86" s="724"/>
      <c r="G86" s="724"/>
      <c r="H86" s="724"/>
      <c r="I86" s="724"/>
      <c r="J86" s="724"/>
      <c r="K86" s="724"/>
      <c r="L86" s="724"/>
      <c r="M86" s="724"/>
      <c r="N86" s="724"/>
      <c r="O86" s="724"/>
      <c r="P86" s="724"/>
      <c r="Q86" s="724"/>
      <c r="R86" s="724"/>
      <c r="S86" s="724"/>
      <c r="T86" s="725"/>
      <c r="U86" s="134"/>
    </row>
    <row r="87" spans="1:21" ht="20.149999999999999" customHeight="1" x14ac:dyDescent="0.35">
      <c r="A87" s="693" t="s">
        <v>702</v>
      </c>
      <c r="B87" s="724"/>
      <c r="C87" s="724"/>
      <c r="D87" s="724"/>
      <c r="E87" s="724"/>
      <c r="F87" s="724"/>
      <c r="G87" s="724"/>
      <c r="H87" s="724"/>
      <c r="I87" s="724"/>
      <c r="J87" s="724"/>
      <c r="K87" s="724"/>
      <c r="L87" s="724"/>
      <c r="M87" s="724"/>
      <c r="N87" s="724"/>
      <c r="O87" s="724"/>
      <c r="P87" s="724"/>
      <c r="Q87" s="724"/>
      <c r="R87" s="724"/>
      <c r="S87" s="724"/>
      <c r="T87" s="725"/>
      <c r="U87" s="134"/>
    </row>
    <row r="88" spans="1:21" ht="20.149999999999999" customHeight="1" x14ac:dyDescent="0.35">
      <c r="A88" s="693" t="s">
        <v>703</v>
      </c>
      <c r="B88" s="724"/>
      <c r="C88" s="724"/>
      <c r="D88" s="724"/>
      <c r="E88" s="724"/>
      <c r="F88" s="724"/>
      <c r="G88" s="724"/>
      <c r="H88" s="724"/>
      <c r="I88" s="724"/>
      <c r="J88" s="724"/>
      <c r="K88" s="724"/>
      <c r="L88" s="724"/>
      <c r="M88" s="724"/>
      <c r="N88" s="724"/>
      <c r="O88" s="724"/>
      <c r="P88" s="724"/>
      <c r="Q88" s="724"/>
      <c r="R88" s="724"/>
      <c r="S88" s="724"/>
      <c r="T88" s="725"/>
      <c r="U88" s="134"/>
    </row>
    <row r="89" spans="1:21" ht="20.149999999999999" customHeight="1" x14ac:dyDescent="0.35">
      <c r="A89" s="693" t="s">
        <v>704</v>
      </c>
      <c r="B89" s="724"/>
      <c r="C89" s="724"/>
      <c r="D89" s="724"/>
      <c r="E89" s="724"/>
      <c r="F89" s="724"/>
      <c r="G89" s="724"/>
      <c r="H89" s="724"/>
      <c r="I89" s="724"/>
      <c r="J89" s="724"/>
      <c r="K89" s="724"/>
      <c r="L89" s="724"/>
      <c r="M89" s="724"/>
      <c r="N89" s="724"/>
      <c r="O89" s="724"/>
      <c r="P89" s="724"/>
      <c r="Q89" s="724"/>
      <c r="R89" s="724"/>
      <c r="S89" s="724"/>
      <c r="T89" s="725"/>
      <c r="U89" s="134"/>
    </row>
    <row r="90" spans="1:21" ht="20.149999999999999" customHeight="1" x14ac:dyDescent="0.35">
      <c r="A90" s="693" t="s">
        <v>705</v>
      </c>
      <c r="B90" s="724"/>
      <c r="C90" s="724"/>
      <c r="D90" s="724"/>
      <c r="E90" s="724"/>
      <c r="F90" s="724"/>
      <c r="G90" s="724"/>
      <c r="H90" s="724"/>
      <c r="I90" s="724"/>
      <c r="J90" s="724"/>
      <c r="K90" s="724"/>
      <c r="L90" s="724"/>
      <c r="M90" s="724"/>
      <c r="N90" s="724"/>
      <c r="O90" s="724"/>
      <c r="P90" s="724"/>
      <c r="Q90" s="724"/>
      <c r="R90" s="724"/>
      <c r="S90" s="724"/>
      <c r="T90" s="725"/>
      <c r="U90" s="134"/>
    </row>
    <row r="91" spans="1:21" ht="20.149999999999999" customHeight="1" x14ac:dyDescent="0.35">
      <c r="A91" s="141" t="s">
        <v>706</v>
      </c>
      <c r="B91" s="77"/>
      <c r="C91" s="77"/>
      <c r="D91" s="77"/>
      <c r="E91" s="77"/>
      <c r="F91" s="77"/>
      <c r="G91" s="77"/>
      <c r="H91" s="77"/>
      <c r="I91" s="77"/>
      <c r="J91" s="77"/>
      <c r="K91" s="77"/>
      <c r="L91" s="77"/>
      <c r="M91" s="77"/>
      <c r="N91" s="77"/>
      <c r="O91" s="77"/>
      <c r="P91" s="77"/>
      <c r="Q91" s="77"/>
      <c r="R91" s="77"/>
      <c r="S91" s="77"/>
      <c r="T91" s="142"/>
      <c r="U91" s="129" t="e">
        <f>M74/R77</f>
        <v>#DIV/0!</v>
      </c>
    </row>
    <row r="92" spans="1:21" ht="20.149999999999999" customHeight="1" x14ac:dyDescent="0.3"/>
    <row r="93" spans="1:21" ht="20.149999999999999" customHeight="1" x14ac:dyDescent="0.3">
      <c r="A93" s="317"/>
    </row>
    <row r="94" spans="1:21" ht="20.149999999999999" customHeight="1" x14ac:dyDescent="0.3">
      <c r="A94" s="317"/>
    </row>
    <row r="95" spans="1:21" ht="20.149999999999999" customHeight="1" x14ac:dyDescent="0.3">
      <c r="A95" s="317"/>
    </row>
  </sheetData>
  <sheetProtection algorithmName="SHA-512" hashValue="XYIKkBs/xjl2YAxQKqtCwocakcuO6PEjZY8+C2VXHF6gG7Jb/uc16q4aqBE6Q7tPtdXQC0nBrTA6xRrDhWllHQ==" saltValue="uqxsdNdvMMUUSe56+ZKBKA==" spinCount="100000" sheet="1" objects="1" scenarios="1"/>
  <mergeCells count="180">
    <mergeCell ref="A35:K3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C25:E25"/>
    <mergeCell ref="R38:T38"/>
    <mergeCell ref="R39:T39"/>
    <mergeCell ref="T9:T10"/>
    <mergeCell ref="N9:N10"/>
    <mergeCell ref="A26:B26"/>
    <mergeCell ref="A27:B27"/>
    <mergeCell ref="R9:R10"/>
    <mergeCell ref="A28:E28"/>
    <mergeCell ref="L9:L10"/>
    <mergeCell ref="M9:M10"/>
    <mergeCell ref="O9:O10"/>
    <mergeCell ref="P9:P10"/>
    <mergeCell ref="Q9:Q10"/>
    <mergeCell ref="S9:S10"/>
    <mergeCell ref="C26:E26"/>
    <mergeCell ref="C27:E27"/>
    <mergeCell ref="A9:C10"/>
    <mergeCell ref="D9:E10"/>
    <mergeCell ref="O34:Q34"/>
    <mergeCell ref="O35:Q35"/>
    <mergeCell ref="F9:F10"/>
    <mergeCell ref="A32:T32"/>
    <mergeCell ref="A33:K33"/>
    <mergeCell ref="A34:K34"/>
    <mergeCell ref="G9:G10"/>
    <mergeCell ref="R41:T41"/>
    <mergeCell ref="R42:T42"/>
    <mergeCell ref="R43:T43"/>
    <mergeCell ref="R44:T44"/>
    <mergeCell ref="R45:T45"/>
    <mergeCell ref="O37:Q37"/>
    <mergeCell ref="O38:Q38"/>
    <mergeCell ref="O39:Q39"/>
    <mergeCell ref="O40:Q40"/>
    <mergeCell ref="O41:Q41"/>
    <mergeCell ref="O42:Q42"/>
    <mergeCell ref="O43:Q43"/>
    <mergeCell ref="H9:H10"/>
    <mergeCell ref="I9:I10"/>
    <mergeCell ref="J9:J10"/>
    <mergeCell ref="K9:K10"/>
    <mergeCell ref="A30:H30"/>
    <mergeCell ref="R40:T40"/>
    <mergeCell ref="R34:T34"/>
    <mergeCell ref="R35:T35"/>
    <mergeCell ref="O36:Q36"/>
    <mergeCell ref="R36:T36"/>
    <mergeCell ref="R37:T37"/>
    <mergeCell ref="O57:Q57"/>
    <mergeCell ref="O46:Q46"/>
    <mergeCell ref="O47:Q47"/>
    <mergeCell ref="O48:Q48"/>
    <mergeCell ref="O49:Q49"/>
    <mergeCell ref="O50:Q50"/>
    <mergeCell ref="O51:Q51"/>
    <mergeCell ref="R55:T55"/>
    <mergeCell ref="R56:T56"/>
    <mergeCell ref="R57:T57"/>
    <mergeCell ref="R46:T46"/>
    <mergeCell ref="R47:T47"/>
    <mergeCell ref="R48:T48"/>
    <mergeCell ref="R49:T49"/>
    <mergeCell ref="R50:T50"/>
    <mergeCell ref="R51:T51"/>
    <mergeCell ref="R52:T52"/>
    <mergeCell ref="R53:T53"/>
    <mergeCell ref="R54:T54"/>
    <mergeCell ref="A66:B66"/>
    <mergeCell ref="A67:B67"/>
    <mergeCell ref="A49:K49"/>
    <mergeCell ref="A50:K50"/>
    <mergeCell ref="A51:K51"/>
    <mergeCell ref="A52:K52"/>
    <mergeCell ref="C53:K53"/>
    <mergeCell ref="C54:K54"/>
    <mergeCell ref="A43:K43"/>
    <mergeCell ref="A44:K44"/>
    <mergeCell ref="A45:K45"/>
    <mergeCell ref="A46:K46"/>
    <mergeCell ref="A47:K47"/>
    <mergeCell ref="A48:K48"/>
    <mergeCell ref="O67:Q67"/>
    <mergeCell ref="O68:Q68"/>
    <mergeCell ref="R62:T62"/>
    <mergeCell ref="R63:T63"/>
    <mergeCell ref="R64:T64"/>
    <mergeCell ref="R65:T65"/>
    <mergeCell ref="R66:T66"/>
    <mergeCell ref="R67:T67"/>
    <mergeCell ref="O66:Q66"/>
    <mergeCell ref="O64:Q64"/>
    <mergeCell ref="O65:Q65"/>
    <mergeCell ref="R61:T61"/>
    <mergeCell ref="A64:B64"/>
    <mergeCell ref="A65:B65"/>
    <mergeCell ref="C55:K55"/>
    <mergeCell ref="C56:K56"/>
    <mergeCell ref="C57:K57"/>
    <mergeCell ref="R58:T58"/>
    <mergeCell ref="O63:Q63"/>
    <mergeCell ref="A36:K36"/>
    <mergeCell ref="O44:Q44"/>
    <mergeCell ref="O45:Q45"/>
    <mergeCell ref="O60:Q60"/>
    <mergeCell ref="A37:K37"/>
    <mergeCell ref="A38:K38"/>
    <mergeCell ref="A39:K39"/>
    <mergeCell ref="A40:K40"/>
    <mergeCell ref="A41:K41"/>
    <mergeCell ref="A42:K42"/>
    <mergeCell ref="O58:Q58"/>
    <mergeCell ref="O52:Q52"/>
    <mergeCell ref="O53:Q53"/>
    <mergeCell ref="O54:Q54"/>
    <mergeCell ref="O55:Q55"/>
    <mergeCell ref="O56:Q56"/>
    <mergeCell ref="A1:T1"/>
    <mergeCell ref="A2:T2"/>
    <mergeCell ref="A80:T80"/>
    <mergeCell ref="A81:T81"/>
    <mergeCell ref="A82:T82"/>
    <mergeCell ref="A29:D29"/>
    <mergeCell ref="R76:T76"/>
    <mergeCell ref="O78:Q78"/>
    <mergeCell ref="R78:T78"/>
    <mergeCell ref="O79:Q79"/>
    <mergeCell ref="R79:T79"/>
    <mergeCell ref="A76:N77"/>
    <mergeCell ref="A78:N78"/>
    <mergeCell ref="A79:N79"/>
    <mergeCell ref="M74:N74"/>
    <mergeCell ref="A73:K74"/>
    <mergeCell ref="M73:N73"/>
    <mergeCell ref="O77:Q77"/>
    <mergeCell ref="R77:T77"/>
    <mergeCell ref="O76:Q76"/>
    <mergeCell ref="O73:Q73"/>
    <mergeCell ref="R73:T73"/>
    <mergeCell ref="O74:Q74"/>
    <mergeCell ref="R74:T74"/>
    <mergeCell ref="A89:T89"/>
    <mergeCell ref="A90:T90"/>
    <mergeCell ref="A83:T83"/>
    <mergeCell ref="A84:T84"/>
    <mergeCell ref="A85:T85"/>
    <mergeCell ref="A86:T86"/>
    <mergeCell ref="A87:T87"/>
    <mergeCell ref="A88:T88"/>
    <mergeCell ref="A8:T8"/>
    <mergeCell ref="A69:K69"/>
    <mergeCell ref="O69:Q69"/>
    <mergeCell ref="R69:T69"/>
    <mergeCell ref="O71:Q71"/>
    <mergeCell ref="R71:T71"/>
    <mergeCell ref="A71:K71"/>
    <mergeCell ref="R68:T68"/>
    <mergeCell ref="A60:K60"/>
    <mergeCell ref="A58:K58"/>
    <mergeCell ref="O62:Q62"/>
    <mergeCell ref="A68:B68"/>
    <mergeCell ref="R60:T60"/>
    <mergeCell ref="O33:Q33"/>
    <mergeCell ref="R33:T33"/>
    <mergeCell ref="O61:Q61"/>
  </mergeCells>
  <pageMargins left="0.7" right="0.7" top="0.75" bottom="0.75" header="0.3" footer="0.3"/>
  <pageSetup scale="46" fitToHeight="0" orientation="portrait" horizontalDpi="1200" verticalDpi="1200" r:id="rId1"/>
  <headerFooter>
    <oddFooter>Page &amp;P of &amp;N</oddFooter>
  </headerFooter>
  <rowBreaks count="1" manualBreakCount="1">
    <brk id="5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A7E57-03BE-CF44-9056-01EF8AAF215E}">
  <sheetPr>
    <pageSetUpPr fitToPage="1"/>
  </sheetPr>
  <dimension ref="A1:BC146"/>
  <sheetViews>
    <sheetView zoomScaleNormal="100" workbookViewId="0">
      <pane xSplit="5" ySplit="9" topLeftCell="F10" activePane="bottomRight" state="frozen"/>
      <selection pane="topRight" activeCell="AM14" sqref="AM14:AM15"/>
      <selection pane="bottomLeft" activeCell="AM14" sqref="AM14:AM15"/>
      <selection pane="bottomRight" activeCell="J17" sqref="J17"/>
    </sheetView>
  </sheetViews>
  <sheetFormatPr defaultColWidth="15.7265625" defaultRowHeight="14" x14ac:dyDescent="0.3"/>
  <cols>
    <col min="1" max="3" width="3.7265625" style="20" customWidth="1"/>
    <col min="4" max="4" width="43.1796875" style="20" customWidth="1"/>
    <col min="5" max="54" width="15.7265625" style="20"/>
    <col min="55" max="55" width="0.81640625" style="20" customWidth="1"/>
    <col min="56" max="16384" width="15.7265625" style="20"/>
  </cols>
  <sheetData>
    <row r="1" spans="1:55" ht="15" customHeight="1" x14ac:dyDescent="0.3">
      <c r="A1" s="537" t="s">
        <v>0</v>
      </c>
      <c r="B1" s="537"/>
      <c r="C1" s="537"/>
      <c r="D1" s="537"/>
      <c r="E1" s="537"/>
      <c r="F1" s="537"/>
      <c r="G1" s="537"/>
      <c r="H1" s="537"/>
      <c r="I1" s="537"/>
      <c r="J1" s="537"/>
      <c r="K1" s="537"/>
      <c r="L1" s="537"/>
      <c r="M1" s="537"/>
      <c r="N1" s="537"/>
      <c r="O1" s="537"/>
      <c r="P1" s="537"/>
      <c r="Q1" s="537"/>
      <c r="R1" s="537"/>
      <c r="S1" s="536" t="s">
        <v>707</v>
      </c>
      <c r="T1" s="536"/>
      <c r="U1" s="536"/>
      <c r="V1" s="536"/>
      <c r="W1" s="536"/>
      <c r="X1" s="536"/>
      <c r="Y1" s="536"/>
      <c r="Z1" s="536"/>
      <c r="AA1" s="536"/>
      <c r="AB1" s="536"/>
      <c r="AC1" s="536"/>
      <c r="AD1" s="536"/>
      <c r="AE1" s="536"/>
      <c r="AF1" s="536" t="s">
        <v>707</v>
      </c>
      <c r="AG1" s="536"/>
      <c r="AH1" s="536"/>
      <c r="AI1" s="536"/>
      <c r="AJ1" s="536"/>
      <c r="AK1" s="536"/>
      <c r="AL1" s="536"/>
      <c r="AM1" s="536"/>
      <c r="AN1" s="536"/>
      <c r="AO1" s="536"/>
      <c r="AP1" s="536"/>
      <c r="AQ1" s="536"/>
      <c r="AR1" s="536"/>
      <c r="AS1" s="536" t="s">
        <v>707</v>
      </c>
      <c r="AT1" s="536"/>
      <c r="AU1" s="536"/>
      <c r="AV1" s="536"/>
      <c r="AW1" s="536"/>
      <c r="AX1" s="536"/>
      <c r="AY1" s="536"/>
      <c r="AZ1" s="536"/>
      <c r="BA1" s="536"/>
      <c r="BB1" s="536"/>
    </row>
    <row r="2" spans="1:55" ht="15" customHeight="1" x14ac:dyDescent="0.3">
      <c r="A2" s="537" t="s">
        <v>36</v>
      </c>
      <c r="B2" s="537"/>
      <c r="C2" s="537"/>
      <c r="D2" s="537"/>
      <c r="E2" s="537"/>
      <c r="F2" s="537"/>
      <c r="G2" s="537"/>
      <c r="H2" s="537"/>
      <c r="I2" s="537"/>
      <c r="J2" s="537"/>
      <c r="K2" s="537"/>
      <c r="L2" s="537"/>
      <c r="M2" s="537"/>
      <c r="N2" s="537"/>
      <c r="O2" s="537"/>
      <c r="P2" s="537"/>
      <c r="Q2" s="537"/>
      <c r="R2" s="537"/>
      <c r="S2" s="537" t="s">
        <v>36</v>
      </c>
      <c r="T2" s="537"/>
      <c r="U2" s="537"/>
      <c r="V2" s="537"/>
      <c r="W2" s="537"/>
      <c r="X2" s="537"/>
      <c r="Y2" s="537"/>
      <c r="Z2" s="537"/>
      <c r="AA2" s="537"/>
      <c r="AB2" s="537"/>
      <c r="AC2" s="537"/>
      <c r="AD2" s="537"/>
      <c r="AE2" s="537"/>
      <c r="AF2" s="536" t="s">
        <v>36</v>
      </c>
      <c r="AG2" s="536"/>
      <c r="AH2" s="536"/>
      <c r="AI2" s="536"/>
      <c r="AJ2" s="536"/>
      <c r="AK2" s="536"/>
      <c r="AL2" s="536"/>
      <c r="AM2" s="536"/>
      <c r="AN2" s="536"/>
      <c r="AO2" s="536"/>
      <c r="AP2" s="536"/>
      <c r="AQ2" s="536"/>
      <c r="AR2" s="536"/>
      <c r="AS2" s="536" t="s">
        <v>36</v>
      </c>
      <c r="AT2" s="536"/>
      <c r="AU2" s="536"/>
      <c r="AV2" s="536"/>
      <c r="AW2" s="536"/>
      <c r="AX2" s="536"/>
      <c r="AY2" s="536"/>
      <c r="AZ2" s="536"/>
      <c r="BA2" s="536"/>
      <c r="BB2" s="536"/>
    </row>
    <row r="3" spans="1:55" ht="15" customHeight="1" x14ac:dyDescent="0.3"/>
    <row r="4" spans="1:55" ht="19.5" customHeight="1" x14ac:dyDescent="0.3">
      <c r="A4" s="94" t="s">
        <v>708</v>
      </c>
    </row>
    <row r="5" spans="1:55" ht="6" customHeight="1" x14ac:dyDescent="0.3">
      <c r="A5" s="94"/>
    </row>
    <row r="6" spans="1:55" ht="19.5" customHeight="1" x14ac:dyDescent="0.3">
      <c r="A6" s="20" t="s">
        <v>326</v>
      </c>
    </row>
    <row r="7" spans="1:55" ht="6" customHeight="1" x14ac:dyDescent="0.3">
      <c r="A7" s="342"/>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row>
    <row r="8" spans="1:55" ht="15" customHeight="1" x14ac:dyDescent="0.3">
      <c r="A8" s="820" t="s">
        <v>709</v>
      </c>
      <c r="B8" s="821"/>
      <c r="C8" s="821"/>
      <c r="D8" s="822"/>
      <c r="E8" s="233"/>
      <c r="F8" s="194">
        <v>1</v>
      </c>
      <c r="G8" s="194">
        <f>F8+1</f>
        <v>2</v>
      </c>
      <c r="H8" s="194">
        <f t="shared" ref="H8:BA8" si="0">G8+1</f>
        <v>3</v>
      </c>
      <c r="I8" s="194">
        <f t="shared" si="0"/>
        <v>4</v>
      </c>
      <c r="J8" s="194">
        <f t="shared" si="0"/>
        <v>5</v>
      </c>
      <c r="K8" s="194">
        <f t="shared" si="0"/>
        <v>6</v>
      </c>
      <c r="L8" s="281">
        <f t="shared" si="0"/>
        <v>7</v>
      </c>
      <c r="M8" s="281">
        <f t="shared" si="0"/>
        <v>8</v>
      </c>
      <c r="N8" s="194">
        <f t="shared" si="0"/>
        <v>9</v>
      </c>
      <c r="O8" s="194">
        <f t="shared" si="0"/>
        <v>10</v>
      </c>
      <c r="P8" s="234">
        <f t="shared" si="0"/>
        <v>11</v>
      </c>
      <c r="Q8" s="281">
        <f t="shared" si="0"/>
        <v>12</v>
      </c>
      <c r="R8" s="281">
        <f t="shared" si="0"/>
        <v>13</v>
      </c>
      <c r="S8" s="281">
        <f t="shared" si="0"/>
        <v>14</v>
      </c>
      <c r="T8" s="281">
        <f t="shared" si="0"/>
        <v>15</v>
      </c>
      <c r="U8" s="281">
        <f t="shared" si="0"/>
        <v>16</v>
      </c>
      <c r="V8" s="281">
        <f t="shared" si="0"/>
        <v>17</v>
      </c>
      <c r="W8" s="281">
        <f t="shared" si="0"/>
        <v>18</v>
      </c>
      <c r="X8" s="281">
        <f t="shared" si="0"/>
        <v>19</v>
      </c>
      <c r="Y8" s="281">
        <f t="shared" si="0"/>
        <v>20</v>
      </c>
      <c r="Z8" s="281">
        <f t="shared" si="0"/>
        <v>21</v>
      </c>
      <c r="AA8" s="281">
        <f t="shared" si="0"/>
        <v>22</v>
      </c>
      <c r="AB8" s="281">
        <f t="shared" si="0"/>
        <v>23</v>
      </c>
      <c r="AC8" s="281">
        <f t="shared" si="0"/>
        <v>24</v>
      </c>
      <c r="AD8" s="281">
        <f t="shared" si="0"/>
        <v>25</v>
      </c>
      <c r="AE8" s="281">
        <f t="shared" si="0"/>
        <v>26</v>
      </c>
      <c r="AF8" s="281">
        <f t="shared" si="0"/>
        <v>27</v>
      </c>
      <c r="AG8" s="281">
        <f t="shared" si="0"/>
        <v>28</v>
      </c>
      <c r="AH8" s="281">
        <f t="shared" si="0"/>
        <v>29</v>
      </c>
      <c r="AI8" s="281">
        <f t="shared" si="0"/>
        <v>30</v>
      </c>
      <c r="AJ8" s="281">
        <f t="shared" si="0"/>
        <v>31</v>
      </c>
      <c r="AK8" s="281">
        <f t="shared" si="0"/>
        <v>32</v>
      </c>
      <c r="AL8" s="281">
        <f t="shared" si="0"/>
        <v>33</v>
      </c>
      <c r="AM8" s="281">
        <f t="shared" si="0"/>
        <v>34</v>
      </c>
      <c r="AN8" s="281">
        <f t="shared" si="0"/>
        <v>35</v>
      </c>
      <c r="AO8" s="281">
        <f t="shared" si="0"/>
        <v>36</v>
      </c>
      <c r="AP8" s="281">
        <f t="shared" si="0"/>
        <v>37</v>
      </c>
      <c r="AQ8" s="281">
        <f t="shared" si="0"/>
        <v>38</v>
      </c>
      <c r="AR8" s="281">
        <f t="shared" si="0"/>
        <v>39</v>
      </c>
      <c r="AS8" s="281">
        <f t="shared" si="0"/>
        <v>40</v>
      </c>
      <c r="AT8" s="281">
        <f t="shared" si="0"/>
        <v>41</v>
      </c>
      <c r="AU8" s="281">
        <f t="shared" si="0"/>
        <v>42</v>
      </c>
      <c r="AV8" s="281">
        <f t="shared" si="0"/>
        <v>43</v>
      </c>
      <c r="AW8" s="281">
        <f t="shared" si="0"/>
        <v>44</v>
      </c>
      <c r="AX8" s="281">
        <f t="shared" si="0"/>
        <v>45</v>
      </c>
      <c r="AY8" s="281">
        <f t="shared" si="0"/>
        <v>46</v>
      </c>
      <c r="AZ8" s="281">
        <f t="shared" si="0"/>
        <v>47</v>
      </c>
      <c r="BA8" s="281">
        <f t="shared" si="0"/>
        <v>48</v>
      </c>
      <c r="BB8" s="343" t="s">
        <v>382</v>
      </c>
    </row>
    <row r="9" spans="1:55" ht="15" customHeight="1" x14ac:dyDescent="0.3">
      <c r="A9" s="823"/>
      <c r="B9" s="824"/>
      <c r="C9" s="824"/>
      <c r="D9" s="825"/>
      <c r="E9" s="291" t="s">
        <v>546</v>
      </c>
      <c r="F9" s="344" t="s">
        <v>710</v>
      </c>
      <c r="G9" s="33" t="s">
        <v>711</v>
      </c>
      <c r="H9" s="33" t="s">
        <v>711</v>
      </c>
      <c r="I9" s="33" t="s">
        <v>711</v>
      </c>
      <c r="J9" s="33" t="s">
        <v>711</v>
      </c>
      <c r="K9" s="33" t="s">
        <v>711</v>
      </c>
      <c r="L9" s="34" t="s">
        <v>711</v>
      </c>
      <c r="M9" s="34" t="s">
        <v>711</v>
      </c>
      <c r="N9" s="33" t="s">
        <v>711</v>
      </c>
      <c r="O9" s="33" t="s">
        <v>711</v>
      </c>
      <c r="P9" s="33" t="s">
        <v>711</v>
      </c>
      <c r="Q9" s="34" t="s">
        <v>711</v>
      </c>
      <c r="R9" s="34" t="s">
        <v>711</v>
      </c>
      <c r="S9" s="34" t="s">
        <v>711</v>
      </c>
      <c r="T9" s="34" t="s">
        <v>711</v>
      </c>
      <c r="U9" s="34" t="s">
        <v>711</v>
      </c>
      <c r="V9" s="34" t="s">
        <v>711</v>
      </c>
      <c r="W9" s="34" t="s">
        <v>711</v>
      </c>
      <c r="X9" s="34" t="s">
        <v>711</v>
      </c>
      <c r="Y9" s="34" t="s">
        <v>711</v>
      </c>
      <c r="Z9" s="34" t="s">
        <v>711</v>
      </c>
      <c r="AA9" s="34" t="s">
        <v>711</v>
      </c>
      <c r="AB9" s="34" t="s">
        <v>711</v>
      </c>
      <c r="AC9" s="34" t="s">
        <v>711</v>
      </c>
      <c r="AD9" s="34" t="s">
        <v>711</v>
      </c>
      <c r="AE9" s="34" t="s">
        <v>711</v>
      </c>
      <c r="AF9" s="34" t="s">
        <v>711</v>
      </c>
      <c r="AG9" s="34" t="s">
        <v>711</v>
      </c>
      <c r="AH9" s="34" t="s">
        <v>711</v>
      </c>
      <c r="AI9" s="34" t="s">
        <v>711</v>
      </c>
      <c r="AJ9" s="34" t="s">
        <v>711</v>
      </c>
      <c r="AK9" s="34" t="s">
        <v>711</v>
      </c>
      <c r="AL9" s="34" t="s">
        <v>711</v>
      </c>
      <c r="AM9" s="34" t="s">
        <v>711</v>
      </c>
      <c r="AN9" s="34" t="s">
        <v>711</v>
      </c>
      <c r="AO9" s="34" t="s">
        <v>711</v>
      </c>
      <c r="AP9" s="34" t="s">
        <v>711</v>
      </c>
      <c r="AQ9" s="34" t="s">
        <v>711</v>
      </c>
      <c r="AR9" s="34" t="s">
        <v>711</v>
      </c>
      <c r="AS9" s="34" t="s">
        <v>711</v>
      </c>
      <c r="AT9" s="34" t="s">
        <v>711</v>
      </c>
      <c r="AU9" s="34" t="s">
        <v>711</v>
      </c>
      <c r="AV9" s="34" t="s">
        <v>711</v>
      </c>
      <c r="AW9" s="34" t="s">
        <v>711</v>
      </c>
      <c r="AX9" s="34" t="s">
        <v>711</v>
      </c>
      <c r="AY9" s="34" t="s">
        <v>711</v>
      </c>
      <c r="AZ9" s="34" t="s">
        <v>711</v>
      </c>
      <c r="BA9" s="34" t="s">
        <v>711</v>
      </c>
      <c r="BB9" s="291" t="s">
        <v>712</v>
      </c>
      <c r="BC9" s="345" t="s">
        <v>713</v>
      </c>
    </row>
    <row r="10" spans="1:55" ht="15" customHeight="1" x14ac:dyDescent="0.3">
      <c r="A10" s="221" t="str">
        <f>'VI. Prj. Budget-Uses'!A12</f>
        <v>Acquisition:</v>
      </c>
      <c r="E10" s="346"/>
      <c r="F10" s="347"/>
      <c r="G10" s="347"/>
      <c r="H10" s="347"/>
      <c r="I10" s="347"/>
      <c r="J10" s="347"/>
      <c r="K10" s="347"/>
      <c r="L10" s="346"/>
      <c r="M10" s="346"/>
      <c r="N10" s="347"/>
      <c r="O10" s="347"/>
      <c r="P10" s="347"/>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65"/>
      <c r="BC10" s="102"/>
    </row>
    <row r="11" spans="1:55" ht="15" customHeight="1" x14ac:dyDescent="0.3">
      <c r="A11" s="116">
        <v>1</v>
      </c>
      <c r="B11" s="171" t="str">
        <f>'VI. Prj. Budget-Uses'!B13</f>
        <v>Land</v>
      </c>
      <c r="C11" s="171"/>
      <c r="D11" s="171"/>
      <c r="E11" s="376">
        <f>'VI. Prj. Budget-Uses'!I13</f>
        <v>0</v>
      </c>
      <c r="F11" s="81"/>
      <c r="G11" s="81"/>
      <c r="H11" s="81"/>
      <c r="I11" s="81"/>
      <c r="J11" s="81"/>
      <c r="K11" s="81"/>
      <c r="L11" s="71"/>
      <c r="M11" s="71"/>
      <c r="N11" s="81"/>
      <c r="O11" s="81"/>
      <c r="P11" s="8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366">
        <f>IF(BC11=E11,BC11,"ERROR")</f>
        <v>0</v>
      </c>
      <c r="BC11" s="20">
        <f>SUM(F11:BA11)</f>
        <v>0</v>
      </c>
    </row>
    <row r="12" spans="1:55" ht="15" customHeight="1" x14ac:dyDescent="0.3">
      <c r="A12" s="113">
        <f>A11+1</f>
        <v>2</v>
      </c>
      <c r="B12" s="77" t="str">
        <f>'VI. Prj. Budget-Uses'!B14</f>
        <v>Building/Improvements</v>
      </c>
      <c r="C12" s="77"/>
      <c r="D12" s="77"/>
      <c r="E12" s="377">
        <f>'VI. Prj. Budget-Uses'!I14</f>
        <v>0</v>
      </c>
      <c r="F12" s="74"/>
      <c r="G12" s="74"/>
      <c r="H12" s="74"/>
      <c r="I12" s="74"/>
      <c r="J12" s="74"/>
      <c r="K12" s="74"/>
      <c r="L12" s="24"/>
      <c r="M12" s="24"/>
      <c r="N12" s="74"/>
      <c r="O12" s="74"/>
      <c r="P12" s="7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367">
        <f t="shared" ref="BB12:BB19" si="1">IF(BC12=E12,BC12,"ERROR")</f>
        <v>0</v>
      </c>
      <c r="BC12" s="20">
        <f t="shared" ref="BC12:BC18" si="2">SUM(F12:BA12)</f>
        <v>0</v>
      </c>
    </row>
    <row r="13" spans="1:55" ht="15" customHeight="1" x14ac:dyDescent="0.3">
      <c r="A13" s="113">
        <f t="shared" ref="A13:A19" si="3">A12+1</f>
        <v>3</v>
      </c>
      <c r="B13" s="77" t="str">
        <f>'VI. Prj. Budget-Uses'!B15</f>
        <v>Acquisition of Existing Building</v>
      </c>
      <c r="C13" s="77"/>
      <c r="D13" s="77"/>
      <c r="E13" s="377">
        <f>'VI. Prj. Budget-Uses'!I15</f>
        <v>0</v>
      </c>
      <c r="F13" s="74"/>
      <c r="G13" s="74"/>
      <c r="H13" s="74"/>
      <c r="I13" s="74"/>
      <c r="J13" s="74"/>
      <c r="K13" s="74"/>
      <c r="L13" s="24"/>
      <c r="M13" s="24"/>
      <c r="N13" s="74"/>
      <c r="O13" s="74"/>
      <c r="P13" s="7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367">
        <f t="shared" si="1"/>
        <v>0</v>
      </c>
      <c r="BC13" s="20">
        <f t="shared" si="2"/>
        <v>0</v>
      </c>
    </row>
    <row r="14" spans="1:55" ht="15" customHeight="1" x14ac:dyDescent="0.3">
      <c r="A14" s="113">
        <f t="shared" si="3"/>
        <v>4</v>
      </c>
      <c r="B14" s="77" t="str">
        <f>'VI. Prj. Budget-Uses'!B16</f>
        <v>Demolition</v>
      </c>
      <c r="C14" s="77"/>
      <c r="D14" s="77"/>
      <c r="E14" s="377">
        <f>'VI. Prj. Budget-Uses'!I16</f>
        <v>0</v>
      </c>
      <c r="F14" s="74"/>
      <c r="G14" s="74"/>
      <c r="H14" s="74"/>
      <c r="I14" s="74"/>
      <c r="J14" s="74"/>
      <c r="K14" s="74"/>
      <c r="L14" s="24"/>
      <c r="M14" s="24"/>
      <c r="N14" s="74"/>
      <c r="O14" s="74"/>
      <c r="P14" s="7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367">
        <f t="shared" si="1"/>
        <v>0</v>
      </c>
      <c r="BC14" s="20">
        <f t="shared" si="2"/>
        <v>0</v>
      </c>
    </row>
    <row r="15" spans="1:55" ht="15" customHeight="1" x14ac:dyDescent="0.3">
      <c r="A15" s="113">
        <f t="shared" si="3"/>
        <v>5</v>
      </c>
      <c r="B15" s="77" t="str">
        <f>'VI. Prj. Budget-Uses'!B17</f>
        <v>Other:</v>
      </c>
      <c r="C15" s="77"/>
      <c r="D15" s="374">
        <f>'VI. Prj. Budget-Uses'!C17</f>
        <v>0</v>
      </c>
      <c r="E15" s="377">
        <f>'VI. Prj. Budget-Uses'!I17</f>
        <v>0</v>
      </c>
      <c r="F15" s="74"/>
      <c r="G15" s="74"/>
      <c r="H15" s="74"/>
      <c r="I15" s="74"/>
      <c r="J15" s="74"/>
      <c r="K15" s="74"/>
      <c r="L15" s="24"/>
      <c r="M15" s="24"/>
      <c r="N15" s="74"/>
      <c r="O15" s="74"/>
      <c r="P15" s="7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367">
        <f t="shared" si="1"/>
        <v>0</v>
      </c>
      <c r="BC15" s="20">
        <f t="shared" si="2"/>
        <v>0</v>
      </c>
    </row>
    <row r="16" spans="1:55" ht="15" customHeight="1" x14ac:dyDescent="0.3">
      <c r="A16" s="113">
        <f t="shared" si="3"/>
        <v>6</v>
      </c>
      <c r="B16" s="77" t="str">
        <f>'VI. Prj. Budget-Uses'!B18</f>
        <v>Other:</v>
      </c>
      <c r="C16" s="77"/>
      <c r="D16" s="374">
        <f>'VI. Prj. Budget-Uses'!C18</f>
        <v>0</v>
      </c>
      <c r="E16" s="377">
        <f>'VI. Prj. Budget-Uses'!I18</f>
        <v>0</v>
      </c>
      <c r="F16" s="74"/>
      <c r="G16" s="74"/>
      <c r="H16" s="74"/>
      <c r="I16" s="74"/>
      <c r="J16" s="74"/>
      <c r="K16" s="74"/>
      <c r="L16" s="24"/>
      <c r="M16" s="24"/>
      <c r="N16" s="74"/>
      <c r="O16" s="74"/>
      <c r="P16" s="7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367">
        <f t="shared" si="1"/>
        <v>0</v>
      </c>
      <c r="BC16" s="20">
        <f t="shared" si="2"/>
        <v>0</v>
      </c>
    </row>
    <row r="17" spans="1:55" ht="15" customHeight="1" x14ac:dyDescent="0.3">
      <c r="A17" s="113">
        <f t="shared" si="3"/>
        <v>7</v>
      </c>
      <c r="B17" s="77" t="str">
        <f>'VI. Prj. Budget-Uses'!B19</f>
        <v>Other:</v>
      </c>
      <c r="C17" s="77"/>
      <c r="D17" s="374">
        <f>'VI. Prj. Budget-Uses'!C19</f>
        <v>0</v>
      </c>
      <c r="E17" s="377">
        <f>'VI. Prj. Budget-Uses'!I19</f>
        <v>0</v>
      </c>
      <c r="F17" s="74"/>
      <c r="G17" s="74"/>
      <c r="H17" s="74"/>
      <c r="I17" s="74"/>
      <c r="J17" s="74"/>
      <c r="K17" s="74"/>
      <c r="L17" s="24"/>
      <c r="M17" s="24"/>
      <c r="N17" s="74"/>
      <c r="O17" s="74"/>
      <c r="P17" s="7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367">
        <f t="shared" si="1"/>
        <v>0</v>
      </c>
      <c r="BC17" s="20">
        <f t="shared" si="2"/>
        <v>0</v>
      </c>
    </row>
    <row r="18" spans="1:55" ht="15" customHeight="1" x14ac:dyDescent="0.3">
      <c r="A18" s="113">
        <f t="shared" si="3"/>
        <v>8</v>
      </c>
      <c r="B18" s="77" t="str">
        <f>'VI. Prj. Budget-Uses'!B20</f>
        <v>Other:</v>
      </c>
      <c r="C18" s="77"/>
      <c r="D18" s="374">
        <f>'VI. Prj. Budget-Uses'!C20</f>
        <v>0</v>
      </c>
      <c r="E18" s="377">
        <f>'VI. Prj. Budget-Uses'!I20</f>
        <v>0</v>
      </c>
      <c r="F18" s="74"/>
      <c r="G18" s="74"/>
      <c r="H18" s="74"/>
      <c r="I18" s="74"/>
      <c r="J18" s="74"/>
      <c r="K18" s="74"/>
      <c r="L18" s="24"/>
      <c r="M18" s="24"/>
      <c r="N18" s="74"/>
      <c r="O18" s="74"/>
      <c r="P18" s="7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367">
        <f t="shared" si="1"/>
        <v>0</v>
      </c>
      <c r="BC18" s="20">
        <f t="shared" si="2"/>
        <v>0</v>
      </c>
    </row>
    <row r="19" spans="1:55" ht="15" customHeight="1" x14ac:dyDescent="0.3">
      <c r="A19" s="154">
        <f t="shared" si="3"/>
        <v>9</v>
      </c>
      <c r="B19" s="107" t="str">
        <f>'VI. Prj. Budget-Uses'!B21</f>
        <v>Other:</v>
      </c>
      <c r="C19" s="107"/>
      <c r="D19" s="375">
        <f>'VI. Prj. Budget-Uses'!C21</f>
        <v>0</v>
      </c>
      <c r="E19" s="337">
        <f>'VI. Prj. Budget-Uses'!I21</f>
        <v>0</v>
      </c>
      <c r="F19" s="18"/>
      <c r="G19" s="18"/>
      <c r="H19" s="18"/>
      <c r="I19" s="18"/>
      <c r="J19" s="18"/>
      <c r="K19" s="18"/>
      <c r="L19" s="2"/>
      <c r="M19" s="2"/>
      <c r="N19" s="18"/>
      <c r="O19" s="18"/>
      <c r="P19" s="1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331">
        <f t="shared" si="1"/>
        <v>0</v>
      </c>
      <c r="BC19" s="107">
        <f>SUM(F19:BA19)</f>
        <v>0</v>
      </c>
    </row>
    <row r="20" spans="1:55" ht="15" customHeight="1" x14ac:dyDescent="0.3">
      <c r="A20" s="289"/>
      <c r="B20" s="290"/>
      <c r="C20" s="290"/>
      <c r="D20" s="242" t="str">
        <f>'VI. Prj. Budget-Uses'!C22</f>
        <v xml:space="preserve">Subtotal: Acquisition </v>
      </c>
      <c r="E20" s="370">
        <f>'VI. Prj. Budget-Uses'!I22</f>
        <v>0</v>
      </c>
      <c r="F20" s="268">
        <f>SUM(F11:F19)</f>
        <v>0</v>
      </c>
      <c r="G20" s="268">
        <f t="shared" ref="G20:AB20" si="4">SUM(G11:G19)</f>
        <v>0</v>
      </c>
      <c r="H20" s="268">
        <f t="shared" si="4"/>
        <v>0</v>
      </c>
      <c r="I20" s="268">
        <f t="shared" si="4"/>
        <v>0</v>
      </c>
      <c r="J20" s="268">
        <f t="shared" si="4"/>
        <v>0</v>
      </c>
      <c r="K20" s="268">
        <f t="shared" si="4"/>
        <v>0</v>
      </c>
      <c r="L20" s="370">
        <f t="shared" si="4"/>
        <v>0</v>
      </c>
      <c r="M20" s="370">
        <f t="shared" si="4"/>
        <v>0</v>
      </c>
      <c r="N20" s="268">
        <f t="shared" si="4"/>
        <v>0</v>
      </c>
      <c r="O20" s="268">
        <f t="shared" si="4"/>
        <v>0</v>
      </c>
      <c r="P20" s="268">
        <f t="shared" si="4"/>
        <v>0</v>
      </c>
      <c r="Q20" s="370">
        <f t="shared" si="4"/>
        <v>0</v>
      </c>
      <c r="R20" s="370">
        <f t="shared" si="4"/>
        <v>0</v>
      </c>
      <c r="S20" s="370">
        <f t="shared" si="4"/>
        <v>0</v>
      </c>
      <c r="T20" s="370">
        <f t="shared" si="4"/>
        <v>0</v>
      </c>
      <c r="U20" s="370">
        <f t="shared" si="4"/>
        <v>0</v>
      </c>
      <c r="V20" s="370">
        <f t="shared" si="4"/>
        <v>0</v>
      </c>
      <c r="W20" s="370">
        <f t="shared" si="4"/>
        <v>0</v>
      </c>
      <c r="X20" s="370">
        <f t="shared" si="4"/>
        <v>0</v>
      </c>
      <c r="Y20" s="370">
        <f t="shared" si="4"/>
        <v>0</v>
      </c>
      <c r="Z20" s="370">
        <f t="shared" si="4"/>
        <v>0</v>
      </c>
      <c r="AA20" s="370">
        <f t="shared" si="4"/>
        <v>0</v>
      </c>
      <c r="AB20" s="370">
        <f t="shared" si="4"/>
        <v>0</v>
      </c>
      <c r="AC20" s="370">
        <f t="shared" ref="AC20:BA20" si="5">SUM(AC11:AC19)</f>
        <v>0</v>
      </c>
      <c r="AD20" s="370">
        <f t="shared" si="5"/>
        <v>0</v>
      </c>
      <c r="AE20" s="370">
        <f t="shared" si="5"/>
        <v>0</v>
      </c>
      <c r="AF20" s="370">
        <f t="shared" si="5"/>
        <v>0</v>
      </c>
      <c r="AG20" s="370">
        <f t="shared" si="5"/>
        <v>0</v>
      </c>
      <c r="AH20" s="370">
        <f t="shared" si="5"/>
        <v>0</v>
      </c>
      <c r="AI20" s="370">
        <f t="shared" si="5"/>
        <v>0</v>
      </c>
      <c r="AJ20" s="370">
        <f t="shared" si="5"/>
        <v>0</v>
      </c>
      <c r="AK20" s="370">
        <f t="shared" si="5"/>
        <v>0</v>
      </c>
      <c r="AL20" s="370">
        <f t="shared" si="5"/>
        <v>0</v>
      </c>
      <c r="AM20" s="370">
        <f t="shared" si="5"/>
        <v>0</v>
      </c>
      <c r="AN20" s="370">
        <f t="shared" si="5"/>
        <v>0</v>
      </c>
      <c r="AO20" s="370">
        <f t="shared" si="5"/>
        <v>0</v>
      </c>
      <c r="AP20" s="370">
        <f t="shared" si="5"/>
        <v>0</v>
      </c>
      <c r="AQ20" s="370">
        <f t="shared" si="5"/>
        <v>0</v>
      </c>
      <c r="AR20" s="370">
        <f t="shared" si="5"/>
        <v>0</v>
      </c>
      <c r="AS20" s="370">
        <f t="shared" si="5"/>
        <v>0</v>
      </c>
      <c r="AT20" s="370">
        <f t="shared" si="5"/>
        <v>0</v>
      </c>
      <c r="AU20" s="370">
        <f t="shared" si="5"/>
        <v>0</v>
      </c>
      <c r="AV20" s="370">
        <f t="shared" si="5"/>
        <v>0</v>
      </c>
      <c r="AW20" s="370">
        <f t="shared" si="5"/>
        <v>0</v>
      </c>
      <c r="AX20" s="370">
        <f t="shared" si="5"/>
        <v>0</v>
      </c>
      <c r="AY20" s="370">
        <f t="shared" si="5"/>
        <v>0</v>
      </c>
      <c r="AZ20" s="370">
        <f t="shared" si="5"/>
        <v>0</v>
      </c>
      <c r="BA20" s="370">
        <f t="shared" si="5"/>
        <v>0</v>
      </c>
      <c r="BB20" s="368">
        <f>IF(BC20=E20,BC20,"ERROR")</f>
        <v>0</v>
      </c>
      <c r="BC20" s="20">
        <f>SUM(F20:BA20)</f>
        <v>0</v>
      </c>
    </row>
    <row r="21" spans="1:55" ht="5.15" customHeight="1" x14ac:dyDescent="0.3">
      <c r="A21" s="154"/>
      <c r="E21" s="233"/>
      <c r="F21" s="194"/>
      <c r="G21" s="194"/>
      <c r="H21" s="194"/>
      <c r="I21" s="194"/>
      <c r="J21" s="194"/>
      <c r="K21" s="194"/>
      <c r="L21" s="233"/>
      <c r="M21" s="233"/>
      <c r="N21" s="194"/>
      <c r="O21" s="194"/>
      <c r="P21" s="194"/>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62"/>
    </row>
    <row r="22" spans="1:55" ht="15" customHeight="1" x14ac:dyDescent="0.3">
      <c r="A22" s="221" t="str">
        <f>'VI. Prj. Budget-Uses'!A24</f>
        <v>Construction/Rehabilitation Work:</v>
      </c>
      <c r="E22" s="233"/>
      <c r="F22" s="194"/>
      <c r="G22" s="194"/>
      <c r="H22" s="194"/>
      <c r="I22" s="194"/>
      <c r="J22" s="194"/>
      <c r="K22" s="194"/>
      <c r="L22" s="233"/>
      <c r="M22" s="233"/>
      <c r="N22" s="194"/>
      <c r="O22" s="194"/>
      <c r="P22" s="194"/>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62"/>
    </row>
    <row r="23" spans="1:55" ht="15" customHeight="1" x14ac:dyDescent="0.3">
      <c r="A23" s="116">
        <f>A19+1</f>
        <v>10</v>
      </c>
      <c r="B23" s="171" t="str">
        <f>'VI. Prj. Budget-Uses'!B25</f>
        <v>Site Work - Off Site</v>
      </c>
      <c r="C23" s="171"/>
      <c r="D23" s="171"/>
      <c r="E23" s="369">
        <f>'VI. Prj. Budget-Uses'!I25</f>
        <v>0</v>
      </c>
      <c r="F23" s="81"/>
      <c r="G23" s="81"/>
      <c r="H23" s="81"/>
      <c r="I23" s="81"/>
      <c r="J23" s="81"/>
      <c r="K23" s="81"/>
      <c r="L23" s="71"/>
      <c r="M23" s="71"/>
      <c r="N23" s="81"/>
      <c r="O23" s="81"/>
      <c r="P23" s="8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369">
        <f t="shared" ref="BB23:BB40" si="6">IF(BC23=E23,BC23,"ERROR")</f>
        <v>0</v>
      </c>
      <c r="BC23" s="20">
        <f t="shared" ref="BC23:BC31" si="7">SUM(F23:BA23)</f>
        <v>0</v>
      </c>
    </row>
    <row r="24" spans="1:55" ht="15" customHeight="1" x14ac:dyDescent="0.3">
      <c r="A24" s="113">
        <f>A23+1</f>
        <v>11</v>
      </c>
      <c r="B24" s="77" t="str">
        <f>'VI. Prj. Budget-Uses'!B26</f>
        <v>Site Work - On Site</v>
      </c>
      <c r="C24" s="77"/>
      <c r="D24" s="77"/>
      <c r="E24" s="260">
        <f>'VI. Prj. Budget-Uses'!I26</f>
        <v>0</v>
      </c>
      <c r="F24" s="74"/>
      <c r="G24" s="74"/>
      <c r="H24" s="74"/>
      <c r="I24" s="74"/>
      <c r="J24" s="74"/>
      <c r="K24" s="74"/>
      <c r="L24" s="24"/>
      <c r="M24" s="24"/>
      <c r="N24" s="74"/>
      <c r="O24" s="74"/>
      <c r="P24" s="7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60">
        <f t="shared" si="6"/>
        <v>0</v>
      </c>
      <c r="BC24" s="20">
        <f t="shared" si="7"/>
        <v>0</v>
      </c>
    </row>
    <row r="25" spans="1:55" ht="15" customHeight="1" x14ac:dyDescent="0.3">
      <c r="A25" s="113">
        <f>A24+1</f>
        <v>12</v>
      </c>
      <c r="B25" s="77" t="str">
        <f>'VI. Prj. Budget-Uses'!B27</f>
        <v>Landscape</v>
      </c>
      <c r="C25" s="77"/>
      <c r="D25" s="77"/>
      <c r="E25" s="260">
        <f>'VI. Prj. Budget-Uses'!I27</f>
        <v>0</v>
      </c>
      <c r="F25" s="74"/>
      <c r="G25" s="74"/>
      <c r="H25" s="74"/>
      <c r="I25" s="74"/>
      <c r="J25" s="74"/>
      <c r="K25" s="74"/>
      <c r="L25" s="24"/>
      <c r="M25" s="24"/>
      <c r="N25" s="74"/>
      <c r="O25" s="74"/>
      <c r="P25" s="7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60">
        <f t="shared" si="6"/>
        <v>0</v>
      </c>
      <c r="BC25" s="20">
        <f t="shared" si="7"/>
        <v>0</v>
      </c>
    </row>
    <row r="26" spans="1:55" ht="15" customHeight="1" x14ac:dyDescent="0.3">
      <c r="A26" s="113">
        <f t="shared" ref="A26:A38" si="8">A25+1</f>
        <v>13</v>
      </c>
      <c r="B26" s="77" t="str">
        <f>'VI. Prj. Budget-Uses'!B28</f>
        <v>Rehabilitation (From VI. Project Budget - Rehabilitation Sheet)</v>
      </c>
      <c r="C26" s="77"/>
      <c r="D26" s="77"/>
      <c r="E26" s="260">
        <f>'VI. Prj. Budget-Uses'!I28</f>
        <v>0</v>
      </c>
      <c r="F26" s="74"/>
      <c r="G26" s="74"/>
      <c r="H26" s="74"/>
      <c r="I26" s="74"/>
      <c r="J26" s="74"/>
      <c r="K26" s="74"/>
      <c r="L26" s="24"/>
      <c r="M26" s="24"/>
      <c r="N26" s="74"/>
      <c r="O26" s="74"/>
      <c r="P26" s="7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60">
        <f t="shared" si="6"/>
        <v>0</v>
      </c>
      <c r="BC26" s="20">
        <f t="shared" si="7"/>
        <v>0</v>
      </c>
    </row>
    <row r="27" spans="1:55" ht="15" customHeight="1" x14ac:dyDescent="0.3">
      <c r="A27" s="113">
        <f t="shared" si="8"/>
        <v>14</v>
      </c>
      <c r="B27" s="77" t="str">
        <f>'VI. Prj. Budget-Uses'!B29</f>
        <v>New Construction - Residential</v>
      </c>
      <c r="C27" s="77"/>
      <c r="D27" s="77"/>
      <c r="E27" s="260">
        <f>'VI. Prj. Budget-Uses'!I29</f>
        <v>0</v>
      </c>
      <c r="F27" s="74"/>
      <c r="G27" s="74"/>
      <c r="H27" s="74"/>
      <c r="I27" s="74"/>
      <c r="J27" s="74"/>
      <c r="K27" s="74"/>
      <c r="L27" s="24"/>
      <c r="M27" s="24"/>
      <c r="N27" s="74"/>
      <c r="O27" s="74"/>
      <c r="P27" s="7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60">
        <f t="shared" si="6"/>
        <v>0</v>
      </c>
      <c r="BC27" s="20">
        <f t="shared" si="7"/>
        <v>0</v>
      </c>
    </row>
    <row r="28" spans="1:55" ht="15" customHeight="1" x14ac:dyDescent="0.3">
      <c r="A28" s="113">
        <f t="shared" si="8"/>
        <v>15</v>
      </c>
      <c r="B28" s="77" t="str">
        <f>'VI. Prj. Budget-Uses'!B30</f>
        <v>New Construction - Commercial</v>
      </c>
      <c r="C28" s="77"/>
      <c r="D28" s="77"/>
      <c r="E28" s="260">
        <f>'VI. Prj. Budget-Uses'!I30</f>
        <v>0</v>
      </c>
      <c r="F28" s="74"/>
      <c r="G28" s="74"/>
      <c r="H28" s="74"/>
      <c r="I28" s="74"/>
      <c r="J28" s="74"/>
      <c r="K28" s="74"/>
      <c r="L28" s="24"/>
      <c r="M28" s="24"/>
      <c r="N28" s="74"/>
      <c r="O28" s="74"/>
      <c r="P28" s="7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60">
        <f t="shared" si="6"/>
        <v>0</v>
      </c>
      <c r="BC28" s="20">
        <f t="shared" si="7"/>
        <v>0</v>
      </c>
    </row>
    <row r="29" spans="1:55" ht="15" customHeight="1" x14ac:dyDescent="0.3">
      <c r="A29" s="113">
        <f t="shared" si="8"/>
        <v>16</v>
      </c>
      <c r="B29" s="77" t="str">
        <f>'VI. Prj. Budget-Uses'!B31</f>
        <v>New Construction - Community Svc Facility</v>
      </c>
      <c r="C29" s="77"/>
      <c r="D29" s="77"/>
      <c r="E29" s="260">
        <f>'VI. Prj. Budget-Uses'!I31</f>
        <v>0</v>
      </c>
      <c r="F29" s="74"/>
      <c r="G29" s="74"/>
      <c r="H29" s="74"/>
      <c r="I29" s="74"/>
      <c r="J29" s="74"/>
      <c r="K29" s="74"/>
      <c r="L29" s="24"/>
      <c r="M29" s="24"/>
      <c r="N29" s="74"/>
      <c r="O29" s="74"/>
      <c r="P29" s="7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60">
        <f t="shared" si="6"/>
        <v>0</v>
      </c>
      <c r="BC29" s="20">
        <f t="shared" si="7"/>
        <v>0</v>
      </c>
    </row>
    <row r="30" spans="1:55" ht="15" customHeight="1" x14ac:dyDescent="0.3">
      <c r="A30" s="113">
        <f t="shared" si="8"/>
        <v>17</v>
      </c>
      <c r="B30" s="77" t="str">
        <f>'VI. Prj. Budget-Uses'!B32</f>
        <v>Parking</v>
      </c>
      <c r="C30" s="77"/>
      <c r="D30" s="77"/>
      <c r="E30" s="260">
        <f>'VI. Prj. Budget-Uses'!I32</f>
        <v>0</v>
      </c>
      <c r="F30" s="74"/>
      <c r="G30" s="74"/>
      <c r="H30" s="74"/>
      <c r="I30" s="74"/>
      <c r="J30" s="74"/>
      <c r="K30" s="74"/>
      <c r="L30" s="24"/>
      <c r="M30" s="24"/>
      <c r="N30" s="74"/>
      <c r="O30" s="74"/>
      <c r="P30" s="7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60">
        <f t="shared" si="6"/>
        <v>0</v>
      </c>
      <c r="BC30" s="20">
        <f t="shared" si="7"/>
        <v>0</v>
      </c>
    </row>
    <row r="31" spans="1:55" ht="15" customHeight="1" x14ac:dyDescent="0.3">
      <c r="A31" s="113">
        <f t="shared" si="8"/>
        <v>18</v>
      </c>
      <c r="B31" s="77" t="str">
        <f>'VI. Prj. Budget-Uses'!B33</f>
        <v>Contractor Profit</v>
      </c>
      <c r="C31" s="77"/>
      <c r="D31" s="77"/>
      <c r="E31" s="260">
        <f>'VI. Prj. Budget-Uses'!I33</f>
        <v>0</v>
      </c>
      <c r="F31" s="74"/>
      <c r="G31" s="74"/>
      <c r="H31" s="74"/>
      <c r="I31" s="74"/>
      <c r="J31" s="74"/>
      <c r="K31" s="74"/>
      <c r="L31" s="24"/>
      <c r="M31" s="24"/>
      <c r="N31" s="74"/>
      <c r="O31" s="74"/>
      <c r="P31" s="7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60">
        <f t="shared" si="6"/>
        <v>0</v>
      </c>
      <c r="BC31" s="20">
        <f t="shared" si="7"/>
        <v>0</v>
      </c>
    </row>
    <row r="32" spans="1:55" ht="15" customHeight="1" x14ac:dyDescent="0.3">
      <c r="A32" s="113">
        <f t="shared" si="8"/>
        <v>19</v>
      </c>
      <c r="B32" s="77" t="str">
        <f>'VI. Prj. Budget-Uses'!B34</f>
        <v>Contractor Overhead</v>
      </c>
      <c r="C32" s="77"/>
      <c r="D32" s="77"/>
      <c r="E32" s="260">
        <f>'VI. Prj. Budget-Uses'!I34</f>
        <v>0</v>
      </c>
      <c r="F32" s="74"/>
      <c r="G32" s="74"/>
      <c r="H32" s="74"/>
      <c r="I32" s="74"/>
      <c r="J32" s="74"/>
      <c r="K32" s="74"/>
      <c r="L32" s="24"/>
      <c r="M32" s="24"/>
      <c r="N32" s="74"/>
      <c r="O32" s="74"/>
      <c r="P32" s="7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60">
        <f t="shared" si="6"/>
        <v>0</v>
      </c>
      <c r="BC32" s="20">
        <f t="shared" ref="BC32:BC38" si="9">SUM(F32:BA32)</f>
        <v>0</v>
      </c>
    </row>
    <row r="33" spans="1:55" ht="15" customHeight="1" x14ac:dyDescent="0.3">
      <c r="A33" s="113">
        <f t="shared" si="8"/>
        <v>20</v>
      </c>
      <c r="B33" s="77" t="str">
        <f>'VI. Prj. Budget-Uses'!B35</f>
        <v>Contractor General Requirements</v>
      </c>
      <c r="C33" s="77"/>
      <c r="D33" s="77"/>
      <c r="E33" s="260">
        <f>'VI. Prj. Budget-Uses'!I35</f>
        <v>0</v>
      </c>
      <c r="F33" s="74"/>
      <c r="G33" s="74"/>
      <c r="H33" s="74"/>
      <c r="I33" s="74"/>
      <c r="J33" s="74"/>
      <c r="K33" s="74"/>
      <c r="L33" s="24"/>
      <c r="M33" s="24"/>
      <c r="N33" s="74"/>
      <c r="O33" s="74"/>
      <c r="P33" s="7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60">
        <f t="shared" si="6"/>
        <v>0</v>
      </c>
      <c r="BC33" s="20">
        <f t="shared" si="9"/>
        <v>0</v>
      </c>
    </row>
    <row r="34" spans="1:55" ht="15" customHeight="1" x14ac:dyDescent="0.3">
      <c r="A34" s="113">
        <f t="shared" si="8"/>
        <v>21</v>
      </c>
      <c r="B34" s="77" t="str">
        <f>'VI. Prj. Budget-Uses'!B36</f>
        <v>Insurance</v>
      </c>
      <c r="C34" s="77"/>
      <c r="D34" s="77"/>
      <c r="E34" s="260">
        <f>'VI. Prj. Budget-Uses'!I36</f>
        <v>0</v>
      </c>
      <c r="F34" s="74"/>
      <c r="G34" s="74"/>
      <c r="H34" s="74"/>
      <c r="I34" s="74"/>
      <c r="J34" s="74"/>
      <c r="K34" s="74"/>
      <c r="L34" s="24"/>
      <c r="M34" s="24"/>
      <c r="N34" s="74"/>
      <c r="O34" s="74"/>
      <c r="P34" s="7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60">
        <f t="shared" si="6"/>
        <v>0</v>
      </c>
      <c r="BC34" s="20">
        <f t="shared" si="9"/>
        <v>0</v>
      </c>
    </row>
    <row r="35" spans="1:55" ht="15" customHeight="1" x14ac:dyDescent="0.3">
      <c r="A35" s="113">
        <f t="shared" si="8"/>
        <v>22</v>
      </c>
      <c r="B35" s="77" t="str">
        <f>'VI. Prj. Budget-Uses'!B37</f>
        <v>Other:</v>
      </c>
      <c r="C35" s="77"/>
      <c r="D35" s="374">
        <f>'VI. Prj. Budget-Uses'!C37</f>
        <v>0</v>
      </c>
      <c r="E35" s="260">
        <f>'VI. Prj. Budget-Uses'!I37</f>
        <v>0</v>
      </c>
      <c r="F35" s="74"/>
      <c r="G35" s="74"/>
      <c r="H35" s="74"/>
      <c r="I35" s="74"/>
      <c r="J35" s="74"/>
      <c r="K35" s="74"/>
      <c r="L35" s="24"/>
      <c r="M35" s="24"/>
      <c r="N35" s="74"/>
      <c r="O35" s="74"/>
      <c r="P35" s="7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60">
        <f t="shared" si="6"/>
        <v>0</v>
      </c>
      <c r="BC35" s="20">
        <f t="shared" si="9"/>
        <v>0</v>
      </c>
    </row>
    <row r="36" spans="1:55" ht="15" customHeight="1" x14ac:dyDescent="0.3">
      <c r="A36" s="113">
        <f t="shared" si="8"/>
        <v>23</v>
      </c>
      <c r="B36" s="77" t="str">
        <f>'VI. Prj. Budget-Uses'!B38</f>
        <v>Other:</v>
      </c>
      <c r="C36" s="77"/>
      <c r="D36" s="374">
        <f>'VI. Prj. Budget-Uses'!C38</f>
        <v>0</v>
      </c>
      <c r="E36" s="260">
        <f>'VI. Prj. Budget-Uses'!I38</f>
        <v>0</v>
      </c>
      <c r="F36" s="74"/>
      <c r="G36" s="74"/>
      <c r="H36" s="74"/>
      <c r="I36" s="74"/>
      <c r="J36" s="74"/>
      <c r="K36" s="74"/>
      <c r="L36" s="24"/>
      <c r="M36" s="24"/>
      <c r="N36" s="74"/>
      <c r="O36" s="74"/>
      <c r="P36" s="7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60">
        <f t="shared" si="6"/>
        <v>0</v>
      </c>
      <c r="BC36" s="20">
        <f t="shared" si="9"/>
        <v>0</v>
      </c>
    </row>
    <row r="37" spans="1:55" ht="15" customHeight="1" x14ac:dyDescent="0.3">
      <c r="A37" s="113">
        <f t="shared" si="8"/>
        <v>24</v>
      </c>
      <c r="B37" s="77" t="str">
        <f>'VI. Prj. Budget-Uses'!B39</f>
        <v>Other:</v>
      </c>
      <c r="C37" s="77"/>
      <c r="D37" s="374">
        <f>'VI. Prj. Budget-Uses'!C39</f>
        <v>0</v>
      </c>
      <c r="E37" s="260">
        <f>'VI. Prj. Budget-Uses'!I39</f>
        <v>0</v>
      </c>
      <c r="F37" s="74"/>
      <c r="G37" s="74"/>
      <c r="H37" s="74"/>
      <c r="I37" s="74"/>
      <c r="J37" s="74"/>
      <c r="K37" s="74"/>
      <c r="L37" s="24"/>
      <c r="M37" s="24"/>
      <c r="N37" s="74"/>
      <c r="O37" s="74"/>
      <c r="P37" s="7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60">
        <f t="shared" si="6"/>
        <v>0</v>
      </c>
      <c r="BC37" s="20">
        <f t="shared" si="9"/>
        <v>0</v>
      </c>
    </row>
    <row r="38" spans="1:55" ht="15" customHeight="1" x14ac:dyDescent="0.3">
      <c r="A38" s="113">
        <f t="shared" si="8"/>
        <v>25</v>
      </c>
      <c r="B38" s="77" t="str">
        <f>'VI. Prj. Budget-Uses'!B40</f>
        <v>Other:</v>
      </c>
      <c r="C38" s="77"/>
      <c r="D38" s="374">
        <f>'VI. Prj. Budget-Uses'!C40</f>
        <v>0</v>
      </c>
      <c r="E38" s="260">
        <f>'VI. Prj. Budget-Uses'!I40</f>
        <v>0</v>
      </c>
      <c r="F38" s="74"/>
      <c r="G38" s="74"/>
      <c r="H38" s="74"/>
      <c r="I38" s="74"/>
      <c r="J38" s="74"/>
      <c r="K38" s="74"/>
      <c r="L38" s="24"/>
      <c r="M38" s="24"/>
      <c r="N38" s="74"/>
      <c r="O38" s="74"/>
      <c r="P38" s="7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60">
        <f t="shared" si="6"/>
        <v>0</v>
      </c>
      <c r="BC38" s="20">
        <f t="shared" si="9"/>
        <v>0</v>
      </c>
    </row>
    <row r="39" spans="1:55" ht="15" customHeight="1" x14ac:dyDescent="0.3">
      <c r="A39" s="154">
        <f>A38+1</f>
        <v>26</v>
      </c>
      <c r="B39" s="107" t="str">
        <f>'VI. Prj. Budget-Uses'!B41</f>
        <v>Other:</v>
      </c>
      <c r="C39" s="107"/>
      <c r="D39" s="378">
        <f>'VI. Prj. Budget-Uses'!C41</f>
        <v>0</v>
      </c>
      <c r="E39" s="263">
        <f>'VI. Prj. Budget-Uses'!I41</f>
        <v>0</v>
      </c>
      <c r="F39" s="18"/>
      <c r="G39" s="18"/>
      <c r="H39" s="18"/>
      <c r="I39" s="18"/>
      <c r="J39" s="18"/>
      <c r="K39" s="18"/>
      <c r="L39" s="2"/>
      <c r="M39" s="2"/>
      <c r="N39" s="18"/>
      <c r="O39" s="18"/>
      <c r="P39" s="18"/>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63">
        <f t="shared" si="6"/>
        <v>0</v>
      </c>
      <c r="BC39" s="107">
        <f>SUM(F39:BA39)</f>
        <v>0</v>
      </c>
    </row>
    <row r="40" spans="1:55" s="94" customFormat="1" ht="15" customHeight="1" x14ac:dyDescent="0.3">
      <c r="A40" s="181"/>
      <c r="B40" s="242"/>
      <c r="C40" s="242"/>
      <c r="D40" s="242" t="str">
        <f>'VI. Prj. Budget-Uses'!C42</f>
        <v>Subtotal: Construction/Rehabilitation</v>
      </c>
      <c r="E40" s="370">
        <f>'VI. Prj. Budget-Uses'!I42</f>
        <v>0</v>
      </c>
      <c r="F40" s="268">
        <f t="shared" ref="F40:BA40" si="10">SUM(F23:F39)</f>
        <v>0</v>
      </c>
      <c r="G40" s="268">
        <f t="shared" si="10"/>
        <v>0</v>
      </c>
      <c r="H40" s="268">
        <f t="shared" si="10"/>
        <v>0</v>
      </c>
      <c r="I40" s="268">
        <f t="shared" si="10"/>
        <v>0</v>
      </c>
      <c r="J40" s="268">
        <f t="shared" si="10"/>
        <v>0</v>
      </c>
      <c r="K40" s="268">
        <f t="shared" si="10"/>
        <v>0</v>
      </c>
      <c r="L40" s="370">
        <f t="shared" si="10"/>
        <v>0</v>
      </c>
      <c r="M40" s="370">
        <f t="shared" si="10"/>
        <v>0</v>
      </c>
      <c r="N40" s="268">
        <f t="shared" si="10"/>
        <v>0</v>
      </c>
      <c r="O40" s="268">
        <f t="shared" si="10"/>
        <v>0</v>
      </c>
      <c r="P40" s="268">
        <f t="shared" si="10"/>
        <v>0</v>
      </c>
      <c r="Q40" s="370">
        <f t="shared" si="10"/>
        <v>0</v>
      </c>
      <c r="R40" s="370">
        <f t="shared" si="10"/>
        <v>0</v>
      </c>
      <c r="S40" s="370">
        <f t="shared" si="10"/>
        <v>0</v>
      </c>
      <c r="T40" s="370">
        <f t="shared" si="10"/>
        <v>0</v>
      </c>
      <c r="U40" s="370">
        <f t="shared" si="10"/>
        <v>0</v>
      </c>
      <c r="V40" s="370">
        <f t="shared" si="10"/>
        <v>0</v>
      </c>
      <c r="W40" s="370">
        <f t="shared" si="10"/>
        <v>0</v>
      </c>
      <c r="X40" s="370">
        <f t="shared" si="10"/>
        <v>0</v>
      </c>
      <c r="Y40" s="370">
        <f t="shared" si="10"/>
        <v>0</v>
      </c>
      <c r="Z40" s="370">
        <f t="shared" si="10"/>
        <v>0</v>
      </c>
      <c r="AA40" s="370">
        <f t="shared" si="10"/>
        <v>0</v>
      </c>
      <c r="AB40" s="370">
        <f t="shared" si="10"/>
        <v>0</v>
      </c>
      <c r="AC40" s="370">
        <f t="shared" si="10"/>
        <v>0</v>
      </c>
      <c r="AD40" s="370">
        <f t="shared" si="10"/>
        <v>0</v>
      </c>
      <c r="AE40" s="370">
        <f t="shared" si="10"/>
        <v>0</v>
      </c>
      <c r="AF40" s="370">
        <f t="shared" si="10"/>
        <v>0</v>
      </c>
      <c r="AG40" s="370">
        <f t="shared" si="10"/>
        <v>0</v>
      </c>
      <c r="AH40" s="370">
        <f t="shared" si="10"/>
        <v>0</v>
      </c>
      <c r="AI40" s="370">
        <f t="shared" si="10"/>
        <v>0</v>
      </c>
      <c r="AJ40" s="370">
        <f t="shared" si="10"/>
        <v>0</v>
      </c>
      <c r="AK40" s="370">
        <f t="shared" si="10"/>
        <v>0</v>
      </c>
      <c r="AL40" s="370">
        <f t="shared" si="10"/>
        <v>0</v>
      </c>
      <c r="AM40" s="370">
        <f t="shared" si="10"/>
        <v>0</v>
      </c>
      <c r="AN40" s="370">
        <f t="shared" si="10"/>
        <v>0</v>
      </c>
      <c r="AO40" s="370">
        <f t="shared" si="10"/>
        <v>0</v>
      </c>
      <c r="AP40" s="370">
        <f t="shared" si="10"/>
        <v>0</v>
      </c>
      <c r="AQ40" s="370">
        <f t="shared" si="10"/>
        <v>0</v>
      </c>
      <c r="AR40" s="370">
        <f t="shared" si="10"/>
        <v>0</v>
      </c>
      <c r="AS40" s="370">
        <f t="shared" si="10"/>
        <v>0</v>
      </c>
      <c r="AT40" s="370">
        <f t="shared" si="10"/>
        <v>0</v>
      </c>
      <c r="AU40" s="370">
        <f t="shared" si="10"/>
        <v>0</v>
      </c>
      <c r="AV40" s="370">
        <f t="shared" si="10"/>
        <v>0</v>
      </c>
      <c r="AW40" s="370">
        <f t="shared" si="10"/>
        <v>0</v>
      </c>
      <c r="AX40" s="370">
        <f t="shared" si="10"/>
        <v>0</v>
      </c>
      <c r="AY40" s="370">
        <f t="shared" si="10"/>
        <v>0</v>
      </c>
      <c r="AZ40" s="370">
        <f t="shared" si="10"/>
        <v>0</v>
      </c>
      <c r="BA40" s="370">
        <f t="shared" si="10"/>
        <v>0</v>
      </c>
      <c r="BB40" s="370">
        <f t="shared" si="6"/>
        <v>0</v>
      </c>
      <c r="BC40" s="94">
        <f>SUM(F40:BA40)</f>
        <v>0</v>
      </c>
    </row>
    <row r="41" spans="1:55" ht="5.15" customHeight="1" x14ac:dyDescent="0.3">
      <c r="A41" s="154"/>
      <c r="E41" s="233"/>
      <c r="F41" s="194"/>
      <c r="G41" s="194"/>
      <c r="H41" s="194"/>
      <c r="I41" s="194"/>
      <c r="J41" s="194"/>
      <c r="K41" s="194"/>
      <c r="L41" s="233"/>
      <c r="M41" s="233"/>
      <c r="N41" s="194"/>
      <c r="O41" s="194"/>
      <c r="P41" s="194"/>
      <c r="Q41" s="233"/>
      <c r="R41" s="233"/>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62"/>
    </row>
    <row r="42" spans="1:55" ht="15" customHeight="1" x14ac:dyDescent="0.3">
      <c r="A42" s="221" t="str">
        <f>'VI. Prj. Budget-Uses'!A44</f>
        <v>Interim and Soft Costs:</v>
      </c>
      <c r="E42" s="233"/>
      <c r="F42" s="194"/>
      <c r="G42" s="194"/>
      <c r="H42" s="194"/>
      <c r="I42" s="194"/>
      <c r="J42" s="194"/>
      <c r="K42" s="194"/>
      <c r="L42" s="233"/>
      <c r="M42" s="233"/>
      <c r="N42" s="194"/>
      <c r="O42" s="194"/>
      <c r="P42" s="194"/>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62"/>
    </row>
    <row r="43" spans="1:55" ht="15" customHeight="1" x14ac:dyDescent="0.3">
      <c r="A43" s="116">
        <f>A39+1</f>
        <v>27</v>
      </c>
      <c r="B43" s="171" t="str">
        <f>'VI. Prj. Budget-Uses'!B45</f>
        <v>Accounting/Cost Certification</v>
      </c>
      <c r="C43" s="171"/>
      <c r="D43" s="171"/>
      <c r="E43" s="369">
        <f>'VI. Prj. Budget-Uses'!I45</f>
        <v>0</v>
      </c>
      <c r="F43" s="81"/>
      <c r="G43" s="81"/>
      <c r="H43" s="81"/>
      <c r="I43" s="81"/>
      <c r="J43" s="81"/>
      <c r="K43" s="81"/>
      <c r="L43" s="71"/>
      <c r="M43" s="71"/>
      <c r="N43" s="81"/>
      <c r="O43" s="81"/>
      <c r="P43" s="8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369">
        <f t="shared" ref="BB43:BB70" si="11">IF(BC43=E43,BC43,"ERROR")</f>
        <v>0</v>
      </c>
      <c r="BC43" s="20">
        <f t="shared" ref="BC43:BC59" si="12">SUM(F43:BA43)</f>
        <v>0</v>
      </c>
    </row>
    <row r="44" spans="1:55" ht="15" customHeight="1" x14ac:dyDescent="0.3">
      <c r="A44" s="113">
        <f>A43+1</f>
        <v>28</v>
      </c>
      <c r="B44" s="77" t="str">
        <f>'VI. Prj. Budget-Uses'!B46</f>
        <v>Advertising/Marketing</v>
      </c>
      <c r="C44" s="77"/>
      <c r="D44" s="77"/>
      <c r="E44" s="260">
        <f>'VI. Prj. Budget-Uses'!I46</f>
        <v>0</v>
      </c>
      <c r="F44" s="74"/>
      <c r="G44" s="74"/>
      <c r="H44" s="74"/>
      <c r="I44" s="74"/>
      <c r="J44" s="74"/>
      <c r="K44" s="74"/>
      <c r="L44" s="24"/>
      <c r="M44" s="24"/>
      <c r="N44" s="74"/>
      <c r="O44" s="74"/>
      <c r="P44" s="7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60">
        <f t="shared" si="11"/>
        <v>0</v>
      </c>
      <c r="BC44" s="20">
        <f t="shared" si="12"/>
        <v>0</v>
      </c>
    </row>
    <row r="45" spans="1:55" ht="15" customHeight="1" x14ac:dyDescent="0.3">
      <c r="A45" s="113">
        <f t="shared" ref="A45:A69" si="13">A44+1</f>
        <v>29</v>
      </c>
      <c r="B45" s="77" t="str">
        <f>'VI. Prj. Budget-Uses'!B47</f>
        <v>Appraisal</v>
      </c>
      <c r="C45" s="77"/>
      <c r="D45" s="77"/>
      <c r="E45" s="260">
        <f>'VI. Prj. Budget-Uses'!I47</f>
        <v>0</v>
      </c>
      <c r="F45" s="74"/>
      <c r="G45" s="74"/>
      <c r="H45" s="74"/>
      <c r="I45" s="74"/>
      <c r="J45" s="74"/>
      <c r="K45" s="74"/>
      <c r="L45" s="24"/>
      <c r="M45" s="24"/>
      <c r="N45" s="74"/>
      <c r="O45" s="74"/>
      <c r="P45" s="7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60">
        <f t="shared" si="11"/>
        <v>0</v>
      </c>
      <c r="BC45" s="20">
        <f t="shared" si="12"/>
        <v>0</v>
      </c>
    </row>
    <row r="46" spans="1:55" ht="15" customHeight="1" x14ac:dyDescent="0.3">
      <c r="A46" s="113">
        <f t="shared" si="13"/>
        <v>30</v>
      </c>
      <c r="B46" s="77" t="str">
        <f>'VI. Prj. Budget-Uses'!B48</f>
        <v>Survey and CPR</v>
      </c>
      <c r="C46" s="77"/>
      <c r="D46" s="77"/>
      <c r="E46" s="260">
        <f>'VI. Prj. Budget-Uses'!I48</f>
        <v>0</v>
      </c>
      <c r="F46" s="74"/>
      <c r="G46" s="74"/>
      <c r="H46" s="74"/>
      <c r="I46" s="74"/>
      <c r="J46" s="74"/>
      <c r="K46" s="74"/>
      <c r="L46" s="24"/>
      <c r="M46" s="24"/>
      <c r="N46" s="74"/>
      <c r="O46" s="74"/>
      <c r="P46" s="7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60">
        <f t="shared" si="11"/>
        <v>0</v>
      </c>
      <c r="BC46" s="20">
        <f t="shared" si="12"/>
        <v>0</v>
      </c>
    </row>
    <row r="47" spans="1:55" ht="15" customHeight="1" x14ac:dyDescent="0.3">
      <c r="A47" s="113">
        <f t="shared" si="13"/>
        <v>31</v>
      </c>
      <c r="B47" s="77" t="str">
        <f>'VI. Prj. Budget-Uses'!B49</f>
        <v>Architect Fee - Design</v>
      </c>
      <c r="C47" s="77"/>
      <c r="D47" s="77"/>
      <c r="E47" s="260">
        <f>'VI. Prj. Budget-Uses'!I49</f>
        <v>0</v>
      </c>
      <c r="F47" s="74"/>
      <c r="G47" s="74"/>
      <c r="H47" s="74"/>
      <c r="I47" s="74"/>
      <c r="J47" s="74"/>
      <c r="K47" s="74"/>
      <c r="L47" s="24"/>
      <c r="M47" s="24"/>
      <c r="N47" s="74"/>
      <c r="O47" s="74"/>
      <c r="P47" s="7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60">
        <f t="shared" si="11"/>
        <v>0</v>
      </c>
      <c r="BC47" s="20">
        <f t="shared" si="12"/>
        <v>0</v>
      </c>
    </row>
    <row r="48" spans="1:55" ht="15" customHeight="1" x14ac:dyDescent="0.3">
      <c r="A48" s="113">
        <f t="shared" si="13"/>
        <v>32</v>
      </c>
      <c r="B48" s="77" t="str">
        <f>'VI. Prj. Budget-Uses'!B50</f>
        <v>Architect Fee - Supervision</v>
      </c>
      <c r="C48" s="77"/>
      <c r="D48" s="77"/>
      <c r="E48" s="260">
        <f>'VI. Prj. Budget-Uses'!I50</f>
        <v>0</v>
      </c>
      <c r="F48" s="74"/>
      <c r="G48" s="74"/>
      <c r="H48" s="74"/>
      <c r="I48" s="74"/>
      <c r="J48" s="74"/>
      <c r="K48" s="74"/>
      <c r="L48" s="24"/>
      <c r="M48" s="24"/>
      <c r="N48" s="74"/>
      <c r="O48" s="74"/>
      <c r="P48" s="7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60">
        <f t="shared" si="11"/>
        <v>0</v>
      </c>
      <c r="BC48" s="20">
        <f t="shared" si="12"/>
        <v>0</v>
      </c>
    </row>
    <row r="49" spans="1:55" ht="15" customHeight="1" x14ac:dyDescent="0.3">
      <c r="A49" s="113">
        <f t="shared" si="13"/>
        <v>33</v>
      </c>
      <c r="B49" s="77" t="str">
        <f>'VI. Prj. Budget-Uses'!B51</f>
        <v>Consulting</v>
      </c>
      <c r="C49" s="77"/>
      <c r="D49" s="77"/>
      <c r="E49" s="260">
        <f>'VI. Prj. Budget-Uses'!I51</f>
        <v>0</v>
      </c>
      <c r="F49" s="74"/>
      <c r="G49" s="74"/>
      <c r="H49" s="74"/>
      <c r="I49" s="74"/>
      <c r="J49" s="74"/>
      <c r="K49" s="74"/>
      <c r="L49" s="24"/>
      <c r="M49" s="24"/>
      <c r="N49" s="74"/>
      <c r="O49" s="74"/>
      <c r="P49" s="7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60">
        <f t="shared" si="11"/>
        <v>0</v>
      </c>
      <c r="BC49" s="20">
        <f t="shared" si="12"/>
        <v>0</v>
      </c>
    </row>
    <row r="50" spans="1:55" ht="15" customHeight="1" x14ac:dyDescent="0.3">
      <c r="A50" s="113">
        <f t="shared" si="13"/>
        <v>34</v>
      </c>
      <c r="B50" s="77" t="str">
        <f>'VI. Prj. Budget-Uses'!B52</f>
        <v>Engineering</v>
      </c>
      <c r="C50" s="77"/>
      <c r="D50" s="77"/>
      <c r="E50" s="260">
        <f>'VI. Prj. Budget-Uses'!I52</f>
        <v>0</v>
      </c>
      <c r="F50" s="74"/>
      <c r="G50" s="74"/>
      <c r="H50" s="74"/>
      <c r="I50" s="74"/>
      <c r="J50" s="74"/>
      <c r="K50" s="74"/>
      <c r="L50" s="24"/>
      <c r="M50" s="24"/>
      <c r="N50" s="74"/>
      <c r="O50" s="74"/>
      <c r="P50" s="7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60">
        <f t="shared" si="11"/>
        <v>0</v>
      </c>
      <c r="BC50" s="20">
        <f t="shared" si="12"/>
        <v>0</v>
      </c>
    </row>
    <row r="51" spans="1:55" ht="15" customHeight="1" x14ac:dyDescent="0.3">
      <c r="A51" s="113">
        <f t="shared" si="13"/>
        <v>35</v>
      </c>
      <c r="B51" s="77" t="str">
        <f>'VI. Prj. Budget-Uses'!B53</f>
        <v>Broker Fee</v>
      </c>
      <c r="C51" s="77"/>
      <c r="D51" s="77"/>
      <c r="E51" s="260">
        <f>'VI. Prj. Budget-Uses'!I53</f>
        <v>0</v>
      </c>
      <c r="F51" s="74"/>
      <c r="G51" s="74"/>
      <c r="H51" s="74"/>
      <c r="I51" s="74"/>
      <c r="J51" s="74"/>
      <c r="K51" s="74"/>
      <c r="L51" s="24"/>
      <c r="M51" s="24"/>
      <c r="N51" s="74"/>
      <c r="O51" s="74"/>
      <c r="P51" s="7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60">
        <f t="shared" si="11"/>
        <v>0</v>
      </c>
      <c r="BC51" s="20">
        <f t="shared" si="12"/>
        <v>0</v>
      </c>
    </row>
    <row r="52" spans="1:55" ht="15" customHeight="1" x14ac:dyDescent="0.3">
      <c r="A52" s="113">
        <f t="shared" si="13"/>
        <v>36</v>
      </c>
      <c r="B52" s="77" t="str">
        <f>'VI. Prj. Budget-Uses'!B54</f>
        <v>Environmental Report</v>
      </c>
      <c r="C52" s="77"/>
      <c r="D52" s="77"/>
      <c r="E52" s="260">
        <f>'VI. Prj. Budget-Uses'!I54</f>
        <v>0</v>
      </c>
      <c r="F52" s="74"/>
      <c r="G52" s="74"/>
      <c r="H52" s="74"/>
      <c r="I52" s="74"/>
      <c r="J52" s="74"/>
      <c r="K52" s="74"/>
      <c r="L52" s="24"/>
      <c r="M52" s="24"/>
      <c r="N52" s="74"/>
      <c r="O52" s="74"/>
      <c r="P52" s="7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60">
        <f t="shared" si="11"/>
        <v>0</v>
      </c>
      <c r="BC52" s="20">
        <f t="shared" si="12"/>
        <v>0</v>
      </c>
    </row>
    <row r="53" spans="1:55" ht="15" customHeight="1" x14ac:dyDescent="0.3">
      <c r="A53" s="113">
        <f t="shared" si="13"/>
        <v>37</v>
      </c>
      <c r="B53" s="77" t="str">
        <f>'VI. Prj. Budget-Uses'!B55</f>
        <v>Market Study</v>
      </c>
      <c r="C53" s="77"/>
      <c r="D53" s="77"/>
      <c r="E53" s="260">
        <f>'VI. Prj. Budget-Uses'!I55</f>
        <v>0</v>
      </c>
      <c r="F53" s="74"/>
      <c r="G53" s="74"/>
      <c r="H53" s="74"/>
      <c r="I53" s="74"/>
      <c r="J53" s="74"/>
      <c r="K53" s="74"/>
      <c r="L53" s="24"/>
      <c r="M53" s="24"/>
      <c r="N53" s="74"/>
      <c r="O53" s="74"/>
      <c r="P53" s="7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60">
        <f t="shared" si="11"/>
        <v>0</v>
      </c>
      <c r="BC53" s="20">
        <f t="shared" si="12"/>
        <v>0</v>
      </c>
    </row>
    <row r="54" spans="1:55" ht="15" customHeight="1" x14ac:dyDescent="0.3">
      <c r="A54" s="113">
        <f t="shared" si="13"/>
        <v>38</v>
      </c>
      <c r="B54" s="77" t="str">
        <f>'VI. Prj. Budget-Uses'!B56</f>
        <v>Building Permits</v>
      </c>
      <c r="C54" s="77"/>
      <c r="D54" s="77"/>
      <c r="E54" s="260">
        <f>'VI. Prj. Budget-Uses'!I56</f>
        <v>0</v>
      </c>
      <c r="F54" s="74"/>
      <c r="G54" s="74"/>
      <c r="H54" s="74"/>
      <c r="I54" s="74"/>
      <c r="J54" s="74"/>
      <c r="K54" s="74"/>
      <c r="L54" s="24"/>
      <c r="M54" s="24"/>
      <c r="N54" s="74"/>
      <c r="O54" s="74"/>
      <c r="P54" s="7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60">
        <f t="shared" si="11"/>
        <v>0</v>
      </c>
      <c r="BC54" s="20">
        <f t="shared" si="12"/>
        <v>0</v>
      </c>
    </row>
    <row r="55" spans="1:55" ht="15" customHeight="1" x14ac:dyDescent="0.3">
      <c r="A55" s="113">
        <f t="shared" si="13"/>
        <v>39</v>
      </c>
      <c r="B55" s="77" t="str">
        <f>'VI. Prj. Budget-Uses'!B57</f>
        <v>Utility Fees and Hook-up Charges</v>
      </c>
      <c r="C55" s="77"/>
      <c r="D55" s="77"/>
      <c r="E55" s="260">
        <f>'VI. Prj. Budget-Uses'!I57</f>
        <v>0</v>
      </c>
      <c r="F55" s="74"/>
      <c r="G55" s="74"/>
      <c r="H55" s="74"/>
      <c r="I55" s="74"/>
      <c r="J55" s="74"/>
      <c r="K55" s="74"/>
      <c r="L55" s="24"/>
      <c r="M55" s="24"/>
      <c r="N55" s="74"/>
      <c r="O55" s="74"/>
      <c r="P55" s="7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60">
        <f t="shared" si="11"/>
        <v>0</v>
      </c>
      <c r="BC55" s="20">
        <f t="shared" si="12"/>
        <v>0</v>
      </c>
    </row>
    <row r="56" spans="1:55" ht="15" customHeight="1" x14ac:dyDescent="0.3">
      <c r="A56" s="113">
        <f t="shared" si="13"/>
        <v>40</v>
      </c>
      <c r="B56" s="77" t="str">
        <f>'VI. Prj. Budget-Uses'!B58</f>
        <v>Insurance</v>
      </c>
      <c r="C56" s="77"/>
      <c r="D56" s="77"/>
      <c r="E56" s="260">
        <f>'VI. Prj. Budget-Uses'!I58</f>
        <v>0</v>
      </c>
      <c r="F56" s="74"/>
      <c r="G56" s="74"/>
      <c r="H56" s="74"/>
      <c r="I56" s="74"/>
      <c r="J56" s="74"/>
      <c r="K56" s="74"/>
      <c r="L56" s="24"/>
      <c r="M56" s="24"/>
      <c r="N56" s="74"/>
      <c r="O56" s="74"/>
      <c r="P56" s="7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60">
        <f t="shared" si="11"/>
        <v>0</v>
      </c>
      <c r="BC56" s="20">
        <f t="shared" si="12"/>
        <v>0</v>
      </c>
    </row>
    <row r="57" spans="1:55" ht="15" customHeight="1" x14ac:dyDescent="0.3">
      <c r="A57" s="113">
        <f t="shared" si="13"/>
        <v>41</v>
      </c>
      <c r="B57" s="77" t="str">
        <f>'VI. Prj. Budget-Uses'!B59</f>
        <v>Legal Fee</v>
      </c>
      <c r="C57" s="77"/>
      <c r="D57" s="77"/>
      <c r="E57" s="260">
        <f>'VI. Prj. Budget-Uses'!I59</f>
        <v>0</v>
      </c>
      <c r="F57" s="74"/>
      <c r="G57" s="74"/>
      <c r="H57" s="74"/>
      <c r="I57" s="74"/>
      <c r="J57" s="74"/>
      <c r="K57" s="74"/>
      <c r="L57" s="24"/>
      <c r="M57" s="24"/>
      <c r="N57" s="74"/>
      <c r="O57" s="74"/>
      <c r="P57" s="7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60">
        <f t="shared" si="11"/>
        <v>0</v>
      </c>
      <c r="BC57" s="20">
        <f t="shared" si="12"/>
        <v>0</v>
      </c>
    </row>
    <row r="58" spans="1:55" ht="15" customHeight="1" x14ac:dyDescent="0.3">
      <c r="A58" s="113">
        <f t="shared" si="13"/>
        <v>42</v>
      </c>
      <c r="B58" s="77" t="str">
        <f>'VI. Prj. Budget-Uses'!B60</f>
        <v>Organizational Expenses</v>
      </c>
      <c r="C58" s="77"/>
      <c r="D58" s="77"/>
      <c r="E58" s="260">
        <f>'VI. Prj. Budget-Uses'!I60</f>
        <v>0</v>
      </c>
      <c r="F58" s="74"/>
      <c r="G58" s="74"/>
      <c r="H58" s="74"/>
      <c r="I58" s="74"/>
      <c r="J58" s="74"/>
      <c r="K58" s="74"/>
      <c r="L58" s="24"/>
      <c r="M58" s="24"/>
      <c r="N58" s="74"/>
      <c r="O58" s="74"/>
      <c r="P58" s="7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60">
        <f t="shared" si="11"/>
        <v>0</v>
      </c>
      <c r="BC58" s="20">
        <f t="shared" si="12"/>
        <v>0</v>
      </c>
    </row>
    <row r="59" spans="1:55" ht="15" customHeight="1" x14ac:dyDescent="0.3">
      <c r="A59" s="113">
        <f t="shared" si="13"/>
        <v>43</v>
      </c>
      <c r="B59" s="77" t="str">
        <f>'VI. Prj. Budget-Uses'!B61</f>
        <v>Payment &amp; Perform. Bond - Owner Paid</v>
      </c>
      <c r="C59" s="77"/>
      <c r="D59" s="79"/>
      <c r="E59" s="260">
        <f>'VI. Prj. Budget-Uses'!I61</f>
        <v>0</v>
      </c>
      <c r="F59" s="74"/>
      <c r="G59" s="74"/>
      <c r="H59" s="74"/>
      <c r="I59" s="74"/>
      <c r="J59" s="74"/>
      <c r="K59" s="74"/>
      <c r="L59" s="24"/>
      <c r="M59" s="24"/>
      <c r="N59" s="74"/>
      <c r="O59" s="74"/>
      <c r="P59" s="7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60">
        <f t="shared" si="11"/>
        <v>0</v>
      </c>
      <c r="BC59" s="20">
        <f t="shared" si="12"/>
        <v>0</v>
      </c>
    </row>
    <row r="60" spans="1:55" ht="15" customHeight="1" x14ac:dyDescent="0.3">
      <c r="A60" s="113">
        <f t="shared" si="13"/>
        <v>44</v>
      </c>
      <c r="B60" s="77" t="str">
        <f>'VI. Prj. Budget-Uses'!B62</f>
        <v>Taxes - Other</v>
      </c>
      <c r="C60" s="77"/>
      <c r="D60" s="79"/>
      <c r="E60" s="260">
        <f>'VI. Prj. Budget-Uses'!I62</f>
        <v>0</v>
      </c>
      <c r="F60" s="74"/>
      <c r="G60" s="74"/>
      <c r="H60" s="74"/>
      <c r="I60" s="74"/>
      <c r="J60" s="74"/>
      <c r="K60" s="74"/>
      <c r="L60" s="24"/>
      <c r="M60" s="24"/>
      <c r="N60" s="74"/>
      <c r="O60" s="74"/>
      <c r="P60" s="7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60">
        <f t="shared" si="11"/>
        <v>0</v>
      </c>
      <c r="BC60" s="20">
        <f t="shared" ref="BC60:BC69" si="14">SUM(F60:BA60)</f>
        <v>0</v>
      </c>
    </row>
    <row r="61" spans="1:55" ht="15" customHeight="1" x14ac:dyDescent="0.3">
      <c r="A61" s="113">
        <f t="shared" si="13"/>
        <v>45</v>
      </c>
      <c r="B61" s="77" t="str">
        <f>'VI. Prj. Budget-Uses'!B62</f>
        <v>Taxes - Other</v>
      </c>
      <c r="C61" s="77"/>
      <c r="D61" s="79"/>
      <c r="E61" s="260">
        <f>'VI. Prj. Budget-Uses'!I63</f>
        <v>0</v>
      </c>
      <c r="F61" s="74"/>
      <c r="G61" s="74"/>
      <c r="H61" s="74"/>
      <c r="I61" s="74"/>
      <c r="J61" s="74"/>
      <c r="K61" s="74"/>
      <c r="L61" s="24"/>
      <c r="M61" s="24"/>
      <c r="N61" s="74"/>
      <c r="O61" s="74"/>
      <c r="P61" s="7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60">
        <f t="shared" si="11"/>
        <v>0</v>
      </c>
      <c r="BC61" s="20">
        <f t="shared" si="14"/>
        <v>0</v>
      </c>
    </row>
    <row r="62" spans="1:55" ht="15" customHeight="1" x14ac:dyDescent="0.3">
      <c r="A62" s="113">
        <f t="shared" si="13"/>
        <v>46</v>
      </c>
      <c r="B62" s="77" t="str">
        <f>'VI. Prj. Budget-Uses'!B64</f>
        <v>DURF Loan Origination Fee</v>
      </c>
      <c r="C62" s="77"/>
      <c r="D62" s="79"/>
      <c r="E62" s="260">
        <f>'VI. Prj. Budget-Uses'!I64</f>
        <v>0</v>
      </c>
      <c r="F62" s="74"/>
      <c r="G62" s="74"/>
      <c r="H62" s="74"/>
      <c r="I62" s="74"/>
      <c r="J62" s="74"/>
      <c r="K62" s="74"/>
      <c r="L62" s="24"/>
      <c r="M62" s="24"/>
      <c r="N62" s="74"/>
      <c r="O62" s="74"/>
      <c r="P62" s="7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60">
        <f t="shared" si="11"/>
        <v>0</v>
      </c>
      <c r="BC62" s="20">
        <f t="shared" si="14"/>
        <v>0</v>
      </c>
    </row>
    <row r="63" spans="1:55" ht="15" customHeight="1" x14ac:dyDescent="0.3">
      <c r="A63" s="113">
        <f t="shared" si="13"/>
        <v>47</v>
      </c>
      <c r="B63" s="77" t="str">
        <f>'VI. Prj. Budget-Uses'!B65</f>
        <v>DURF Loan Interest</v>
      </c>
      <c r="C63" s="77"/>
      <c r="D63" s="79"/>
      <c r="E63" s="260">
        <f>'VI. Prj. Budget-Uses'!I65</f>
        <v>0</v>
      </c>
      <c r="F63" s="74"/>
      <c r="G63" s="74"/>
      <c r="H63" s="74"/>
      <c r="I63" s="74"/>
      <c r="J63" s="74"/>
      <c r="K63" s="74"/>
      <c r="L63" s="24"/>
      <c r="M63" s="24"/>
      <c r="N63" s="74"/>
      <c r="O63" s="74"/>
      <c r="P63" s="7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60">
        <f t="shared" si="11"/>
        <v>0</v>
      </c>
      <c r="BC63" s="20">
        <f t="shared" si="14"/>
        <v>0</v>
      </c>
    </row>
    <row r="64" spans="1:55" ht="15" customHeight="1" x14ac:dyDescent="0.3">
      <c r="A64" s="113">
        <f t="shared" si="13"/>
        <v>48</v>
      </c>
      <c r="B64" s="77" t="str">
        <f>'VI. Prj. Budget-Uses'!B66</f>
        <v>HHFDC Administrative Fee</v>
      </c>
      <c r="C64" s="77"/>
      <c r="D64" s="79"/>
      <c r="E64" s="260">
        <f>'VI. Prj. Budget-Uses'!I66</f>
        <v>0</v>
      </c>
      <c r="F64" s="74"/>
      <c r="G64" s="74"/>
      <c r="H64" s="74"/>
      <c r="I64" s="74"/>
      <c r="J64" s="74"/>
      <c r="K64" s="74"/>
      <c r="L64" s="24"/>
      <c r="M64" s="24"/>
      <c r="N64" s="74"/>
      <c r="O64" s="74"/>
      <c r="P64" s="7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60">
        <f t="shared" si="11"/>
        <v>0</v>
      </c>
      <c r="BC64" s="20">
        <f t="shared" si="14"/>
        <v>0</v>
      </c>
    </row>
    <row r="65" spans="1:55" ht="15" customHeight="1" x14ac:dyDescent="0.3">
      <c r="A65" s="113">
        <f t="shared" si="13"/>
        <v>49</v>
      </c>
      <c r="B65" s="77" t="str">
        <f>'VI. Prj. Budget-Uses'!B67</f>
        <v>Other:</v>
      </c>
      <c r="C65" s="77"/>
      <c r="D65" s="381">
        <f>'VI. Prj. Budget-Uses'!C67</f>
        <v>0</v>
      </c>
      <c r="E65" s="260">
        <f>'VI. Prj. Budget-Uses'!I67</f>
        <v>0</v>
      </c>
      <c r="F65" s="74"/>
      <c r="G65" s="74"/>
      <c r="H65" s="74"/>
      <c r="I65" s="74"/>
      <c r="J65" s="74"/>
      <c r="K65" s="74"/>
      <c r="L65" s="24"/>
      <c r="M65" s="24"/>
      <c r="N65" s="74"/>
      <c r="O65" s="74"/>
      <c r="P65" s="7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60">
        <f t="shared" si="11"/>
        <v>0</v>
      </c>
      <c r="BC65" s="20">
        <f t="shared" si="14"/>
        <v>0</v>
      </c>
    </row>
    <row r="66" spans="1:55" ht="15" customHeight="1" x14ac:dyDescent="0.3">
      <c r="A66" s="113">
        <f t="shared" si="13"/>
        <v>50</v>
      </c>
      <c r="B66" s="77" t="str">
        <f>'VI. Prj. Budget-Uses'!B68</f>
        <v>Other:</v>
      </c>
      <c r="C66" s="77"/>
      <c r="D66" s="374">
        <f>'VI. Prj. Budget-Uses'!C68</f>
        <v>0</v>
      </c>
      <c r="E66" s="260">
        <f>'VI. Prj. Budget-Uses'!I68</f>
        <v>0</v>
      </c>
      <c r="F66" s="74"/>
      <c r="G66" s="74"/>
      <c r="H66" s="74"/>
      <c r="I66" s="74"/>
      <c r="J66" s="74"/>
      <c r="K66" s="74"/>
      <c r="L66" s="24"/>
      <c r="M66" s="24"/>
      <c r="N66" s="74"/>
      <c r="O66" s="74"/>
      <c r="P66" s="7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60">
        <f t="shared" si="11"/>
        <v>0</v>
      </c>
      <c r="BC66" s="20">
        <f t="shared" si="14"/>
        <v>0</v>
      </c>
    </row>
    <row r="67" spans="1:55" ht="15" customHeight="1" x14ac:dyDescent="0.3">
      <c r="A67" s="113">
        <f t="shared" si="13"/>
        <v>51</v>
      </c>
      <c r="B67" s="77" t="str">
        <f>'VI. Prj. Budget-Uses'!B69</f>
        <v>Other:</v>
      </c>
      <c r="C67" s="77"/>
      <c r="D67" s="374">
        <f>'VI. Prj. Budget-Uses'!C69</f>
        <v>0</v>
      </c>
      <c r="E67" s="260">
        <f>'VI. Prj. Budget-Uses'!I69</f>
        <v>0</v>
      </c>
      <c r="F67" s="74"/>
      <c r="G67" s="74"/>
      <c r="H67" s="74"/>
      <c r="I67" s="74"/>
      <c r="J67" s="74"/>
      <c r="K67" s="74"/>
      <c r="L67" s="24"/>
      <c r="M67" s="24"/>
      <c r="N67" s="74"/>
      <c r="O67" s="74"/>
      <c r="P67" s="7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60">
        <f t="shared" si="11"/>
        <v>0</v>
      </c>
      <c r="BC67" s="20">
        <f t="shared" si="14"/>
        <v>0</v>
      </c>
    </row>
    <row r="68" spans="1:55" ht="15" customHeight="1" x14ac:dyDescent="0.3">
      <c r="A68" s="113">
        <f t="shared" si="13"/>
        <v>52</v>
      </c>
      <c r="B68" s="77" t="str">
        <f>'VI. Prj. Budget-Uses'!B70</f>
        <v>Other:</v>
      </c>
      <c r="C68" s="77"/>
      <c r="D68" s="374">
        <f>'VI. Prj. Budget-Uses'!C70</f>
        <v>0</v>
      </c>
      <c r="E68" s="260">
        <f>'VI. Prj. Budget-Uses'!I70</f>
        <v>0</v>
      </c>
      <c r="F68" s="74"/>
      <c r="G68" s="74"/>
      <c r="H68" s="74"/>
      <c r="I68" s="74"/>
      <c r="J68" s="74"/>
      <c r="K68" s="74"/>
      <c r="L68" s="24"/>
      <c r="M68" s="24"/>
      <c r="N68" s="74"/>
      <c r="O68" s="74"/>
      <c r="P68" s="7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60">
        <f t="shared" si="11"/>
        <v>0</v>
      </c>
      <c r="BC68" s="20">
        <f t="shared" si="14"/>
        <v>0</v>
      </c>
    </row>
    <row r="69" spans="1:55" ht="15" customHeight="1" x14ac:dyDescent="0.3">
      <c r="A69" s="106">
        <f t="shared" si="13"/>
        <v>53</v>
      </c>
      <c r="B69" s="107" t="str">
        <f>'VI. Prj. Budget-Uses'!B71</f>
        <v>Other:</v>
      </c>
      <c r="C69" s="107"/>
      <c r="D69" s="382">
        <f>'VI. Prj. Budget-Uses'!C71</f>
        <v>0</v>
      </c>
      <c r="E69" s="263">
        <f>'VI. Prj. Budget-Uses'!I71</f>
        <v>0</v>
      </c>
      <c r="F69" s="18"/>
      <c r="G69" s="18"/>
      <c r="H69" s="18"/>
      <c r="I69" s="18"/>
      <c r="J69" s="18"/>
      <c r="K69" s="18"/>
      <c r="L69" s="2"/>
      <c r="M69" s="2"/>
      <c r="N69" s="18"/>
      <c r="O69" s="18"/>
      <c r="P69" s="18"/>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63">
        <f t="shared" si="11"/>
        <v>0</v>
      </c>
      <c r="BC69" s="106">
        <f t="shared" si="14"/>
        <v>0</v>
      </c>
    </row>
    <row r="70" spans="1:55" s="94" customFormat="1" ht="15" customHeight="1" x14ac:dyDescent="0.3">
      <c r="A70" s="181"/>
      <c r="B70" s="242"/>
      <c r="C70" s="242"/>
      <c r="D70" s="349" t="str">
        <f>'VI. Prj. Budget-Uses'!C72</f>
        <v>Subtotal: Interim &amp; Soft</v>
      </c>
      <c r="E70" s="370">
        <f>'VI. Prj. Budget-Uses'!I72</f>
        <v>0</v>
      </c>
      <c r="F70" s="268">
        <f t="shared" ref="F70:BA70" si="15">SUM(F43:F69)</f>
        <v>0</v>
      </c>
      <c r="G70" s="268">
        <f t="shared" si="15"/>
        <v>0</v>
      </c>
      <c r="H70" s="268">
        <f t="shared" si="15"/>
        <v>0</v>
      </c>
      <c r="I70" s="268">
        <f t="shared" si="15"/>
        <v>0</v>
      </c>
      <c r="J70" s="268">
        <f t="shared" si="15"/>
        <v>0</v>
      </c>
      <c r="K70" s="268">
        <f t="shared" si="15"/>
        <v>0</v>
      </c>
      <c r="L70" s="370">
        <f t="shared" si="15"/>
        <v>0</v>
      </c>
      <c r="M70" s="370">
        <f t="shared" si="15"/>
        <v>0</v>
      </c>
      <c r="N70" s="268">
        <f t="shared" si="15"/>
        <v>0</v>
      </c>
      <c r="O70" s="268">
        <f t="shared" si="15"/>
        <v>0</v>
      </c>
      <c r="P70" s="268">
        <f t="shared" si="15"/>
        <v>0</v>
      </c>
      <c r="Q70" s="370">
        <f t="shared" si="15"/>
        <v>0</v>
      </c>
      <c r="R70" s="370">
        <f t="shared" si="15"/>
        <v>0</v>
      </c>
      <c r="S70" s="370">
        <f t="shared" si="15"/>
        <v>0</v>
      </c>
      <c r="T70" s="370">
        <f t="shared" si="15"/>
        <v>0</v>
      </c>
      <c r="U70" s="370">
        <f t="shared" si="15"/>
        <v>0</v>
      </c>
      <c r="V70" s="370">
        <f t="shared" si="15"/>
        <v>0</v>
      </c>
      <c r="W70" s="370">
        <f t="shared" si="15"/>
        <v>0</v>
      </c>
      <c r="X70" s="370">
        <f t="shared" si="15"/>
        <v>0</v>
      </c>
      <c r="Y70" s="370">
        <f t="shared" si="15"/>
        <v>0</v>
      </c>
      <c r="Z70" s="370">
        <f t="shared" si="15"/>
        <v>0</v>
      </c>
      <c r="AA70" s="370">
        <f t="shared" si="15"/>
        <v>0</v>
      </c>
      <c r="AB70" s="370">
        <f t="shared" si="15"/>
        <v>0</v>
      </c>
      <c r="AC70" s="370">
        <f t="shared" si="15"/>
        <v>0</v>
      </c>
      <c r="AD70" s="370">
        <f t="shared" si="15"/>
        <v>0</v>
      </c>
      <c r="AE70" s="370">
        <f t="shared" si="15"/>
        <v>0</v>
      </c>
      <c r="AF70" s="370">
        <f t="shared" si="15"/>
        <v>0</v>
      </c>
      <c r="AG70" s="370">
        <f t="shared" si="15"/>
        <v>0</v>
      </c>
      <c r="AH70" s="370">
        <f t="shared" si="15"/>
        <v>0</v>
      </c>
      <c r="AI70" s="370">
        <f t="shared" si="15"/>
        <v>0</v>
      </c>
      <c r="AJ70" s="370">
        <f t="shared" si="15"/>
        <v>0</v>
      </c>
      <c r="AK70" s="370">
        <f t="shared" si="15"/>
        <v>0</v>
      </c>
      <c r="AL70" s="370">
        <f t="shared" si="15"/>
        <v>0</v>
      </c>
      <c r="AM70" s="370">
        <f t="shared" si="15"/>
        <v>0</v>
      </c>
      <c r="AN70" s="370">
        <f t="shared" si="15"/>
        <v>0</v>
      </c>
      <c r="AO70" s="370">
        <f t="shared" si="15"/>
        <v>0</v>
      </c>
      <c r="AP70" s="370">
        <f t="shared" si="15"/>
        <v>0</v>
      </c>
      <c r="AQ70" s="370">
        <f t="shared" si="15"/>
        <v>0</v>
      </c>
      <c r="AR70" s="370">
        <f t="shared" si="15"/>
        <v>0</v>
      </c>
      <c r="AS70" s="370">
        <f t="shared" si="15"/>
        <v>0</v>
      </c>
      <c r="AT70" s="370">
        <f t="shared" si="15"/>
        <v>0</v>
      </c>
      <c r="AU70" s="370">
        <f t="shared" si="15"/>
        <v>0</v>
      </c>
      <c r="AV70" s="370">
        <f t="shared" si="15"/>
        <v>0</v>
      </c>
      <c r="AW70" s="370">
        <f t="shared" si="15"/>
        <v>0</v>
      </c>
      <c r="AX70" s="370">
        <f t="shared" si="15"/>
        <v>0</v>
      </c>
      <c r="AY70" s="370">
        <f t="shared" si="15"/>
        <v>0</v>
      </c>
      <c r="AZ70" s="370">
        <f t="shared" si="15"/>
        <v>0</v>
      </c>
      <c r="BA70" s="370">
        <f t="shared" si="15"/>
        <v>0</v>
      </c>
      <c r="BB70" s="370">
        <f t="shared" si="11"/>
        <v>0</v>
      </c>
      <c r="BC70" s="94">
        <f>SUM(F70:BA70)</f>
        <v>0</v>
      </c>
    </row>
    <row r="71" spans="1:55" ht="5.15" customHeight="1" x14ac:dyDescent="0.3">
      <c r="A71" s="154"/>
      <c r="E71" s="262"/>
      <c r="F71" s="194"/>
      <c r="G71" s="194"/>
      <c r="H71" s="194"/>
      <c r="I71" s="194"/>
      <c r="J71" s="194"/>
      <c r="K71" s="194"/>
      <c r="L71" s="233"/>
      <c r="M71" s="233"/>
      <c r="N71" s="194"/>
      <c r="O71" s="194"/>
      <c r="P71" s="194"/>
      <c r="Q71" s="233"/>
      <c r="R71" s="233"/>
      <c r="S71" s="233"/>
      <c r="T71" s="233"/>
      <c r="U71" s="233"/>
      <c r="V71" s="233"/>
      <c r="W71" s="233"/>
      <c r="X71" s="233"/>
      <c r="Y71" s="233"/>
      <c r="Z71" s="233"/>
      <c r="AA71" s="233"/>
      <c r="AB71" s="233"/>
      <c r="AC71" s="233"/>
      <c r="AD71" s="233"/>
      <c r="AE71" s="233"/>
      <c r="AF71" s="233"/>
      <c r="AG71" s="233"/>
      <c r="AH71" s="233"/>
      <c r="AI71" s="233"/>
      <c r="AJ71" s="233"/>
      <c r="AK71" s="233"/>
      <c r="AL71" s="233"/>
      <c r="AM71" s="233"/>
      <c r="AN71" s="233"/>
      <c r="AO71" s="233"/>
      <c r="AP71" s="233"/>
      <c r="AQ71" s="233"/>
      <c r="AR71" s="233"/>
      <c r="AS71" s="233"/>
      <c r="AT71" s="233"/>
      <c r="AU71" s="233"/>
      <c r="AV71" s="233"/>
      <c r="AW71" s="233"/>
      <c r="AX71" s="233"/>
      <c r="AY71" s="233"/>
      <c r="AZ71" s="233"/>
      <c r="BA71" s="233"/>
      <c r="BB71" s="262"/>
    </row>
    <row r="72" spans="1:55" ht="15" customHeight="1" x14ac:dyDescent="0.3">
      <c r="A72" s="221" t="str">
        <f>'VI. Prj. Budget-Uses'!A74</f>
        <v>Financing and Syndication Costs:</v>
      </c>
      <c r="B72" s="94"/>
      <c r="C72" s="94"/>
      <c r="D72" s="94"/>
      <c r="E72" s="262"/>
      <c r="F72" s="194"/>
      <c r="G72" s="194"/>
      <c r="H72" s="194"/>
      <c r="I72" s="194"/>
      <c r="J72" s="194"/>
      <c r="K72" s="194"/>
      <c r="L72" s="233"/>
      <c r="M72" s="233"/>
      <c r="N72" s="194"/>
      <c r="O72" s="194"/>
      <c r="P72" s="194"/>
      <c r="Q72" s="233"/>
      <c r="R72" s="233"/>
      <c r="S72" s="233"/>
      <c r="T72" s="233"/>
      <c r="U72" s="233"/>
      <c r="V72" s="233"/>
      <c r="W72" s="233"/>
      <c r="X72" s="233"/>
      <c r="Y72" s="233"/>
      <c r="Z72" s="233"/>
      <c r="AA72" s="233"/>
      <c r="AB72" s="233"/>
      <c r="AC72" s="233"/>
      <c r="AD72" s="233"/>
      <c r="AE72" s="233"/>
      <c r="AF72" s="233"/>
      <c r="AG72" s="233"/>
      <c r="AH72" s="233"/>
      <c r="AI72" s="233"/>
      <c r="AJ72" s="233"/>
      <c r="AK72" s="233"/>
      <c r="AL72" s="233"/>
      <c r="AM72" s="233"/>
      <c r="AN72" s="233"/>
      <c r="AO72" s="233"/>
      <c r="AP72" s="233"/>
      <c r="AQ72" s="233"/>
      <c r="AR72" s="233"/>
      <c r="AS72" s="233"/>
      <c r="AT72" s="233"/>
      <c r="AU72" s="233"/>
      <c r="AV72" s="233"/>
      <c r="AW72" s="233"/>
      <c r="AX72" s="233"/>
      <c r="AY72" s="233"/>
      <c r="AZ72" s="233"/>
      <c r="BA72" s="233"/>
      <c r="BB72" s="262"/>
    </row>
    <row r="73" spans="1:55" ht="15" customHeight="1" x14ac:dyDescent="0.3">
      <c r="A73" s="116">
        <f>A69+1</f>
        <v>54</v>
      </c>
      <c r="B73" s="171" t="str">
        <f>'VI. Prj. Budget-Uses'!B75</f>
        <v>Construction Loan - Fees</v>
      </c>
      <c r="C73" s="171"/>
      <c r="D73" s="171"/>
      <c r="E73" s="369">
        <f>'VI. Prj. Budget-Uses'!I75</f>
        <v>0</v>
      </c>
      <c r="F73" s="81"/>
      <c r="G73" s="81"/>
      <c r="H73" s="81"/>
      <c r="I73" s="81"/>
      <c r="J73" s="81"/>
      <c r="K73" s="81"/>
      <c r="L73" s="71"/>
      <c r="M73" s="71"/>
      <c r="N73" s="81"/>
      <c r="O73" s="81"/>
      <c r="P73" s="8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369">
        <f t="shared" ref="BB73:BB87" si="16">IF(BC73=E73,BC73,"ERROR")</f>
        <v>0</v>
      </c>
      <c r="BC73" s="20">
        <f t="shared" ref="BC73:BC87" si="17">SUM(F73:BA73)</f>
        <v>0</v>
      </c>
    </row>
    <row r="74" spans="1:55" ht="15" customHeight="1" x14ac:dyDescent="0.3">
      <c r="A74" s="113">
        <f>A73+1</f>
        <v>55</v>
      </c>
      <c r="B74" s="77" t="str">
        <f>'VI. Prj. Budget-Uses'!B76</f>
        <v>Construction Loan - Interest</v>
      </c>
      <c r="C74" s="77"/>
      <c r="D74" s="77"/>
      <c r="E74" s="260">
        <f>'VI. Prj. Budget-Uses'!I76</f>
        <v>0</v>
      </c>
      <c r="F74" s="74"/>
      <c r="G74" s="74"/>
      <c r="H74" s="74"/>
      <c r="I74" s="74"/>
      <c r="J74" s="74"/>
      <c r="K74" s="74"/>
      <c r="L74" s="24"/>
      <c r="M74" s="24"/>
      <c r="N74" s="74"/>
      <c r="O74" s="74"/>
      <c r="P74" s="7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60">
        <f t="shared" si="16"/>
        <v>0</v>
      </c>
      <c r="BC74" s="20">
        <f t="shared" si="17"/>
        <v>0</v>
      </c>
    </row>
    <row r="75" spans="1:55" ht="15" customHeight="1" x14ac:dyDescent="0.3">
      <c r="A75" s="113">
        <f>A74+1</f>
        <v>56</v>
      </c>
      <c r="B75" s="77" t="str">
        <f>'VI. Prj. Budget-Uses'!B77</f>
        <v>Credit Report</v>
      </c>
      <c r="C75" s="77"/>
      <c r="D75" s="77"/>
      <c r="E75" s="260">
        <f>'VI. Prj. Budget-Uses'!I77</f>
        <v>0</v>
      </c>
      <c r="F75" s="74"/>
      <c r="G75" s="74"/>
      <c r="H75" s="74"/>
      <c r="I75" s="74"/>
      <c r="J75" s="74"/>
      <c r="K75" s="74"/>
      <c r="L75" s="24"/>
      <c r="M75" s="24"/>
      <c r="N75" s="74"/>
      <c r="O75" s="74"/>
      <c r="P75" s="7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60">
        <f t="shared" si="16"/>
        <v>0</v>
      </c>
      <c r="BC75" s="20">
        <f t="shared" si="17"/>
        <v>0</v>
      </c>
    </row>
    <row r="76" spans="1:55" ht="15" customHeight="1" x14ac:dyDescent="0.3">
      <c r="A76" s="113">
        <f>A75+1</f>
        <v>57</v>
      </c>
      <c r="B76" s="77" t="str">
        <f>'VI. Prj. Budget-Uses'!B78</f>
        <v>Legal Fee - Financing</v>
      </c>
      <c r="C76" s="77"/>
      <c r="D76" s="77"/>
      <c r="E76" s="260">
        <f>'VI. Prj. Budget-Uses'!I78</f>
        <v>0</v>
      </c>
      <c r="F76" s="74"/>
      <c r="G76" s="74"/>
      <c r="H76" s="74"/>
      <c r="I76" s="74"/>
      <c r="J76" s="74"/>
      <c r="K76" s="74"/>
      <c r="L76" s="24"/>
      <c r="M76" s="24"/>
      <c r="N76" s="74"/>
      <c r="O76" s="74"/>
      <c r="P76" s="7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60">
        <f t="shared" si="16"/>
        <v>0</v>
      </c>
      <c r="BC76" s="20">
        <f t="shared" si="17"/>
        <v>0</v>
      </c>
    </row>
    <row r="77" spans="1:55" ht="15" customHeight="1" x14ac:dyDescent="0.3">
      <c r="A77" s="113">
        <f t="shared" ref="A77:A85" si="18">A76+1</f>
        <v>58</v>
      </c>
      <c r="B77" s="77" t="str">
        <f>'VI. Prj. Budget-Uses'!B79</f>
        <v>Lender/Investor Inspection Fee</v>
      </c>
      <c r="C77" s="77"/>
      <c r="D77" s="77"/>
      <c r="E77" s="260">
        <f>'VI. Prj. Budget-Uses'!I79</f>
        <v>0</v>
      </c>
      <c r="F77" s="74"/>
      <c r="G77" s="74"/>
      <c r="H77" s="74"/>
      <c r="I77" s="74"/>
      <c r="J77" s="74"/>
      <c r="K77" s="74"/>
      <c r="L77" s="24"/>
      <c r="M77" s="24"/>
      <c r="N77" s="74"/>
      <c r="O77" s="74"/>
      <c r="P77" s="7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60">
        <f t="shared" si="16"/>
        <v>0</v>
      </c>
      <c r="BC77" s="20">
        <f t="shared" si="17"/>
        <v>0</v>
      </c>
    </row>
    <row r="78" spans="1:55" ht="15" customHeight="1" x14ac:dyDescent="0.3">
      <c r="A78" s="113">
        <f t="shared" si="18"/>
        <v>59</v>
      </c>
      <c r="B78" s="77" t="str">
        <f>'VI. Prj. Budget-Uses'!B79</f>
        <v>Lender/Investor Inspection Fee</v>
      </c>
      <c r="C78" s="77"/>
      <c r="D78" s="77"/>
      <c r="E78" s="260">
        <f>'VI. Prj. Budget-Uses'!I80</f>
        <v>0</v>
      </c>
      <c r="F78" s="74"/>
      <c r="G78" s="74"/>
      <c r="H78" s="74"/>
      <c r="I78" s="74"/>
      <c r="J78" s="74"/>
      <c r="K78" s="74"/>
      <c r="L78" s="24"/>
      <c r="M78" s="24"/>
      <c r="N78" s="74"/>
      <c r="O78" s="74"/>
      <c r="P78" s="7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60">
        <f t="shared" si="16"/>
        <v>0</v>
      </c>
      <c r="BC78" s="20">
        <f t="shared" si="17"/>
        <v>0</v>
      </c>
    </row>
    <row r="79" spans="1:55" ht="15" customHeight="1" x14ac:dyDescent="0.3">
      <c r="A79" s="113">
        <f t="shared" si="18"/>
        <v>60</v>
      </c>
      <c r="B79" s="77" t="str">
        <f>'VI. Prj. Budget-Uses'!B81</f>
        <v>Permanent Loan - Fee</v>
      </c>
      <c r="C79" s="77"/>
      <c r="D79" s="77"/>
      <c r="E79" s="260">
        <f>'VI. Prj. Budget-Uses'!I81</f>
        <v>0</v>
      </c>
      <c r="F79" s="74"/>
      <c r="G79" s="74"/>
      <c r="H79" s="74"/>
      <c r="I79" s="74"/>
      <c r="J79" s="74"/>
      <c r="K79" s="74"/>
      <c r="L79" s="24"/>
      <c r="M79" s="24"/>
      <c r="N79" s="74"/>
      <c r="O79" s="74"/>
      <c r="P79" s="7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60">
        <f t="shared" si="16"/>
        <v>0</v>
      </c>
      <c r="BC79" s="20">
        <f t="shared" si="17"/>
        <v>0</v>
      </c>
    </row>
    <row r="80" spans="1:55" ht="15" customHeight="1" x14ac:dyDescent="0.3">
      <c r="A80" s="113">
        <f t="shared" si="18"/>
        <v>61</v>
      </c>
      <c r="B80" s="77" t="str">
        <f>'VI. Prj. Budget-Uses'!B82</f>
        <v>Tax Opinion</v>
      </c>
      <c r="C80" s="77"/>
      <c r="D80" s="77"/>
      <c r="E80" s="260">
        <f>'VI. Prj. Budget-Uses'!I82</f>
        <v>0</v>
      </c>
      <c r="F80" s="74"/>
      <c r="G80" s="74"/>
      <c r="H80" s="74"/>
      <c r="I80" s="74"/>
      <c r="J80" s="74"/>
      <c r="K80" s="74"/>
      <c r="L80" s="24"/>
      <c r="M80" s="24"/>
      <c r="N80" s="74"/>
      <c r="O80" s="74"/>
      <c r="P80" s="7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60">
        <f t="shared" si="16"/>
        <v>0</v>
      </c>
      <c r="BC80" s="20">
        <f t="shared" si="17"/>
        <v>0</v>
      </c>
    </row>
    <row r="81" spans="1:55" ht="15" customHeight="1" x14ac:dyDescent="0.3">
      <c r="A81" s="116">
        <f t="shared" si="18"/>
        <v>62</v>
      </c>
      <c r="B81" s="171" t="str">
        <f>'VI. Prj. Budget-Uses'!B83</f>
        <v>Title, Escrow &amp; Recording</v>
      </c>
      <c r="C81" s="171"/>
      <c r="D81" s="171"/>
      <c r="E81" s="369">
        <f>'VI. Prj. Budget-Uses'!I83</f>
        <v>0</v>
      </c>
      <c r="F81" s="81"/>
      <c r="G81" s="81"/>
      <c r="H81" s="81"/>
      <c r="I81" s="81"/>
      <c r="J81" s="81"/>
      <c r="K81" s="81"/>
      <c r="L81" s="71"/>
      <c r="M81" s="71"/>
      <c r="N81" s="81"/>
      <c r="O81" s="81"/>
      <c r="P81" s="8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369">
        <f t="shared" si="16"/>
        <v>0</v>
      </c>
      <c r="BC81" s="20">
        <f t="shared" si="17"/>
        <v>0</v>
      </c>
    </row>
    <row r="82" spans="1:55" ht="15" customHeight="1" x14ac:dyDescent="0.3">
      <c r="A82" s="113">
        <f t="shared" si="18"/>
        <v>63</v>
      </c>
      <c r="B82" s="77" t="str">
        <f>'VI. Prj. Budget-Uses'!B84</f>
        <v>Other:</v>
      </c>
      <c r="C82" s="77"/>
      <c r="D82" s="374">
        <f>'VI. Prj. Budget-Uses'!C84</f>
        <v>0</v>
      </c>
      <c r="E82" s="260">
        <f>'VI. Prj. Budget-Uses'!I84</f>
        <v>0</v>
      </c>
      <c r="F82" s="74"/>
      <c r="G82" s="74"/>
      <c r="H82" s="74"/>
      <c r="I82" s="74"/>
      <c r="J82" s="74"/>
      <c r="K82" s="74"/>
      <c r="L82" s="24"/>
      <c r="M82" s="24"/>
      <c r="N82" s="74"/>
      <c r="O82" s="74"/>
      <c r="P82" s="7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60">
        <f t="shared" si="16"/>
        <v>0</v>
      </c>
      <c r="BC82" s="20">
        <f t="shared" si="17"/>
        <v>0</v>
      </c>
    </row>
    <row r="83" spans="1:55" ht="15" customHeight="1" x14ac:dyDescent="0.3">
      <c r="A83" s="113">
        <f t="shared" si="18"/>
        <v>64</v>
      </c>
      <c r="B83" s="77" t="str">
        <f>'VI. Prj. Budget-Uses'!B85</f>
        <v>Other:</v>
      </c>
      <c r="C83" s="77"/>
      <c r="D83" s="374">
        <f>'VI. Prj. Budget-Uses'!C85</f>
        <v>0</v>
      </c>
      <c r="E83" s="260">
        <f>'VI. Prj. Budget-Uses'!I85</f>
        <v>0</v>
      </c>
      <c r="F83" s="74"/>
      <c r="G83" s="74"/>
      <c r="H83" s="74"/>
      <c r="I83" s="74"/>
      <c r="J83" s="74"/>
      <c r="K83" s="74"/>
      <c r="L83" s="24"/>
      <c r="M83" s="24"/>
      <c r="N83" s="74"/>
      <c r="O83" s="74"/>
      <c r="P83" s="7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60">
        <f t="shared" si="16"/>
        <v>0</v>
      </c>
      <c r="BC83" s="20">
        <f t="shared" si="17"/>
        <v>0</v>
      </c>
    </row>
    <row r="84" spans="1:55" ht="15" customHeight="1" x14ac:dyDescent="0.3">
      <c r="A84" s="113">
        <f t="shared" si="18"/>
        <v>65</v>
      </c>
      <c r="B84" s="77" t="str">
        <f>'VI. Prj. Budget-Uses'!B86</f>
        <v>Other:</v>
      </c>
      <c r="C84" s="77"/>
      <c r="D84" s="374">
        <f>'VI. Prj. Budget-Uses'!C86</f>
        <v>0</v>
      </c>
      <c r="E84" s="260">
        <f>'VI. Prj. Budget-Uses'!I86</f>
        <v>0</v>
      </c>
      <c r="F84" s="74"/>
      <c r="G84" s="74"/>
      <c r="H84" s="74"/>
      <c r="I84" s="74"/>
      <c r="J84" s="74"/>
      <c r="K84" s="74"/>
      <c r="L84" s="24"/>
      <c r="M84" s="24"/>
      <c r="N84" s="74"/>
      <c r="O84" s="74"/>
      <c r="P84" s="7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60">
        <f t="shared" si="16"/>
        <v>0</v>
      </c>
      <c r="BC84" s="20">
        <f t="shared" si="17"/>
        <v>0</v>
      </c>
    </row>
    <row r="85" spans="1:55" ht="15" customHeight="1" x14ac:dyDescent="0.3">
      <c r="A85" s="113">
        <f t="shared" si="18"/>
        <v>66</v>
      </c>
      <c r="B85" s="77" t="str">
        <f>'VI. Prj. Budget-Uses'!B87</f>
        <v>Other:</v>
      </c>
      <c r="C85" s="77"/>
      <c r="D85" s="374">
        <f>'VI. Prj. Budget-Uses'!C87</f>
        <v>0</v>
      </c>
      <c r="E85" s="260">
        <f>'VI. Prj. Budget-Uses'!I87</f>
        <v>0</v>
      </c>
      <c r="F85" s="74"/>
      <c r="G85" s="74"/>
      <c r="H85" s="74"/>
      <c r="I85" s="74"/>
      <c r="J85" s="74"/>
      <c r="K85" s="74"/>
      <c r="L85" s="24"/>
      <c r="M85" s="24"/>
      <c r="N85" s="74"/>
      <c r="O85" s="74"/>
      <c r="P85" s="7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60">
        <f t="shared" si="16"/>
        <v>0</v>
      </c>
      <c r="BC85" s="20">
        <f t="shared" si="17"/>
        <v>0</v>
      </c>
    </row>
    <row r="86" spans="1:55" ht="15" customHeight="1" x14ac:dyDescent="0.3">
      <c r="A86" s="106">
        <f>A85+1</f>
        <v>67</v>
      </c>
      <c r="B86" s="107" t="str">
        <f>'VI. Prj. Budget-Uses'!B88</f>
        <v>Other:</v>
      </c>
      <c r="C86" s="107"/>
      <c r="D86" s="375">
        <f>'VI. Prj. Budget-Uses'!C88</f>
        <v>0</v>
      </c>
      <c r="E86" s="262">
        <f>'VI. Prj. Budget-Uses'!I88</f>
        <v>0</v>
      </c>
      <c r="F86" s="18"/>
      <c r="G86" s="18"/>
      <c r="H86" s="18"/>
      <c r="I86" s="18"/>
      <c r="J86" s="18"/>
      <c r="K86" s="18"/>
      <c r="L86" s="2"/>
      <c r="M86" s="2"/>
      <c r="N86" s="18"/>
      <c r="O86" s="18"/>
      <c r="P86" s="18"/>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63">
        <f t="shared" si="16"/>
        <v>0</v>
      </c>
      <c r="BC86" s="107">
        <f t="shared" si="17"/>
        <v>0</v>
      </c>
    </row>
    <row r="87" spans="1:55" s="94" customFormat="1" ht="15" customHeight="1" x14ac:dyDescent="0.3">
      <c r="A87" s="181"/>
      <c r="B87" s="242"/>
      <c r="C87" s="242"/>
      <c r="D87" s="242" t="str">
        <f>'VI. Prj. Budget-Uses'!C89</f>
        <v>Subtotal: Financing &amp; Syndication</v>
      </c>
      <c r="E87" s="370">
        <f>'VI. Prj. Budget-Uses'!I89</f>
        <v>0</v>
      </c>
      <c r="F87" s="268">
        <f>SUM(F73:F86)</f>
        <v>0</v>
      </c>
      <c r="G87" s="268">
        <f t="shared" ref="G87:AC87" si="19">SUM(G73:G86)</f>
        <v>0</v>
      </c>
      <c r="H87" s="268">
        <f t="shared" si="19"/>
        <v>0</v>
      </c>
      <c r="I87" s="268">
        <f t="shared" si="19"/>
        <v>0</v>
      </c>
      <c r="J87" s="268">
        <f t="shared" si="19"/>
        <v>0</v>
      </c>
      <c r="K87" s="268">
        <f t="shared" si="19"/>
        <v>0</v>
      </c>
      <c r="L87" s="370">
        <f t="shared" si="19"/>
        <v>0</v>
      </c>
      <c r="M87" s="370">
        <f t="shared" si="19"/>
        <v>0</v>
      </c>
      <c r="N87" s="268">
        <f t="shared" si="19"/>
        <v>0</v>
      </c>
      <c r="O87" s="268">
        <f t="shared" si="19"/>
        <v>0</v>
      </c>
      <c r="P87" s="268">
        <f t="shared" si="19"/>
        <v>0</v>
      </c>
      <c r="Q87" s="370">
        <f t="shared" si="19"/>
        <v>0</v>
      </c>
      <c r="R87" s="370">
        <f t="shared" si="19"/>
        <v>0</v>
      </c>
      <c r="S87" s="370">
        <f t="shared" si="19"/>
        <v>0</v>
      </c>
      <c r="T87" s="370">
        <f t="shared" si="19"/>
        <v>0</v>
      </c>
      <c r="U87" s="370">
        <f t="shared" si="19"/>
        <v>0</v>
      </c>
      <c r="V87" s="370">
        <f t="shared" si="19"/>
        <v>0</v>
      </c>
      <c r="W87" s="370">
        <f t="shared" si="19"/>
        <v>0</v>
      </c>
      <c r="X87" s="370">
        <f t="shared" si="19"/>
        <v>0</v>
      </c>
      <c r="Y87" s="370">
        <f t="shared" si="19"/>
        <v>0</v>
      </c>
      <c r="Z87" s="370">
        <f t="shared" si="19"/>
        <v>0</v>
      </c>
      <c r="AA87" s="370">
        <f t="shared" si="19"/>
        <v>0</v>
      </c>
      <c r="AB87" s="370">
        <f t="shared" si="19"/>
        <v>0</v>
      </c>
      <c r="AC87" s="370">
        <f t="shared" si="19"/>
        <v>0</v>
      </c>
      <c r="AD87" s="370">
        <f t="shared" ref="AD87:AE87" si="20">SUM(AD73:AD86)</f>
        <v>0</v>
      </c>
      <c r="AE87" s="370">
        <f t="shared" si="20"/>
        <v>0</v>
      </c>
      <c r="AF87" s="370">
        <f t="shared" ref="AF87:AH87" si="21">SUM(AF73:AF86)</f>
        <v>0</v>
      </c>
      <c r="AG87" s="370">
        <f t="shared" si="21"/>
        <v>0</v>
      </c>
      <c r="AH87" s="370">
        <f t="shared" si="21"/>
        <v>0</v>
      </c>
      <c r="AI87" s="370">
        <f t="shared" ref="AI87:BA87" si="22">SUM(AI73:AI86)</f>
        <v>0</v>
      </c>
      <c r="AJ87" s="370">
        <f t="shared" si="22"/>
        <v>0</v>
      </c>
      <c r="AK87" s="370">
        <f t="shared" si="22"/>
        <v>0</v>
      </c>
      <c r="AL87" s="370">
        <f t="shared" si="22"/>
        <v>0</v>
      </c>
      <c r="AM87" s="370">
        <f t="shared" si="22"/>
        <v>0</v>
      </c>
      <c r="AN87" s="370">
        <f t="shared" si="22"/>
        <v>0</v>
      </c>
      <c r="AO87" s="370">
        <f t="shared" si="22"/>
        <v>0</v>
      </c>
      <c r="AP87" s="370">
        <f t="shared" si="22"/>
        <v>0</v>
      </c>
      <c r="AQ87" s="370">
        <f t="shared" si="22"/>
        <v>0</v>
      </c>
      <c r="AR87" s="370">
        <f t="shared" si="22"/>
        <v>0</v>
      </c>
      <c r="AS87" s="370">
        <f t="shared" si="22"/>
        <v>0</v>
      </c>
      <c r="AT87" s="370">
        <f t="shared" si="22"/>
        <v>0</v>
      </c>
      <c r="AU87" s="370">
        <f t="shared" si="22"/>
        <v>0</v>
      </c>
      <c r="AV87" s="370">
        <f t="shared" si="22"/>
        <v>0</v>
      </c>
      <c r="AW87" s="370">
        <f t="shared" si="22"/>
        <v>0</v>
      </c>
      <c r="AX87" s="370">
        <f t="shared" si="22"/>
        <v>0</v>
      </c>
      <c r="AY87" s="370">
        <f t="shared" si="22"/>
        <v>0</v>
      </c>
      <c r="AZ87" s="370">
        <f t="shared" si="22"/>
        <v>0</v>
      </c>
      <c r="BA87" s="370">
        <f t="shared" si="22"/>
        <v>0</v>
      </c>
      <c r="BB87" s="370">
        <f t="shared" si="16"/>
        <v>0</v>
      </c>
      <c r="BC87" s="94">
        <f t="shared" si="17"/>
        <v>0</v>
      </c>
    </row>
    <row r="88" spans="1:55" ht="5.15" customHeight="1" x14ac:dyDescent="0.3">
      <c r="A88" s="154"/>
      <c r="E88" s="262"/>
      <c r="F88" s="194"/>
      <c r="G88" s="194"/>
      <c r="H88" s="194"/>
      <c r="I88" s="194"/>
      <c r="J88" s="194"/>
      <c r="K88" s="194"/>
      <c r="L88" s="233"/>
      <c r="M88" s="233"/>
      <c r="N88" s="194"/>
      <c r="O88" s="194"/>
      <c r="P88" s="194"/>
      <c r="Q88" s="233"/>
      <c r="R88" s="233"/>
      <c r="S88" s="233"/>
      <c r="T88" s="233"/>
      <c r="U88" s="233"/>
      <c r="V88" s="233"/>
      <c r="W88" s="233"/>
      <c r="X88" s="233"/>
      <c r="Y88" s="233"/>
      <c r="Z88" s="233"/>
      <c r="AA88" s="233"/>
      <c r="AB88" s="233"/>
      <c r="AC88" s="233"/>
      <c r="AD88" s="233"/>
      <c r="AE88" s="233"/>
      <c r="AF88" s="233"/>
      <c r="AG88" s="233"/>
      <c r="AH88" s="233"/>
      <c r="AI88" s="233"/>
      <c r="AJ88" s="233"/>
      <c r="AK88" s="233"/>
      <c r="AL88" s="233"/>
      <c r="AM88" s="233"/>
      <c r="AN88" s="233"/>
      <c r="AO88" s="233"/>
      <c r="AP88" s="233"/>
      <c r="AQ88" s="233"/>
      <c r="AR88" s="233"/>
      <c r="AS88" s="233"/>
      <c r="AT88" s="233"/>
      <c r="AU88" s="233"/>
      <c r="AV88" s="233"/>
      <c r="AW88" s="233"/>
      <c r="AX88" s="233"/>
      <c r="AY88" s="233"/>
      <c r="AZ88" s="233"/>
      <c r="BA88" s="233"/>
      <c r="BB88" s="262"/>
    </row>
    <row r="89" spans="1:55" ht="15" customHeight="1" x14ac:dyDescent="0.3">
      <c r="A89" s="221" t="str">
        <f>'VI. Prj. Budget-Uses'!A91</f>
        <v>Developer Fee: (From VIII. Developer Fee Sheet)</v>
      </c>
      <c r="E89" s="262"/>
      <c r="F89" s="194"/>
      <c r="G89" s="194"/>
      <c r="H89" s="194"/>
      <c r="I89" s="194"/>
      <c r="J89" s="194"/>
      <c r="K89" s="194"/>
      <c r="L89" s="233"/>
      <c r="M89" s="233"/>
      <c r="N89" s="194"/>
      <c r="O89" s="194"/>
      <c r="P89" s="194"/>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3"/>
      <c r="BA89" s="233"/>
      <c r="BB89" s="262"/>
    </row>
    <row r="90" spans="1:55" ht="15" customHeight="1" x14ac:dyDescent="0.3">
      <c r="A90" s="116">
        <f>A86+1</f>
        <v>68</v>
      </c>
      <c r="B90" s="171" t="str">
        <f>'VI. Prj. Budget-Uses'!B92</f>
        <v>Developer - Fee (1)</v>
      </c>
      <c r="C90" s="171"/>
      <c r="D90" s="171"/>
      <c r="E90" s="369">
        <f>'VI. Prj. Budget-Uses'!I92</f>
        <v>0</v>
      </c>
      <c r="F90" s="81"/>
      <c r="G90" s="81"/>
      <c r="H90" s="81"/>
      <c r="I90" s="81"/>
      <c r="J90" s="81"/>
      <c r="K90" s="81"/>
      <c r="L90" s="71"/>
      <c r="M90" s="71"/>
      <c r="N90" s="81"/>
      <c r="O90" s="81"/>
      <c r="P90" s="8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c r="BB90" s="369">
        <f t="shared" ref="BB90:BB99" si="23">IF(BC90=E90,BC90,"ERROR")</f>
        <v>0</v>
      </c>
      <c r="BC90" s="20">
        <f>SUM(F90:BA90)</f>
        <v>0</v>
      </c>
    </row>
    <row r="91" spans="1:55" ht="15" customHeight="1" x14ac:dyDescent="0.3">
      <c r="A91" s="113">
        <f>A90+1</f>
        <v>69</v>
      </c>
      <c r="B91" s="77" t="str">
        <f>'VI. Prj. Budget-Uses'!B93</f>
        <v>Developer - Overhead (2)</v>
      </c>
      <c r="C91" s="77"/>
      <c r="D91" s="77"/>
      <c r="E91" s="260">
        <f>'VI. Prj. Budget-Uses'!I93</f>
        <v>0</v>
      </c>
      <c r="F91" s="74"/>
      <c r="G91" s="74"/>
      <c r="H91" s="74"/>
      <c r="I91" s="74"/>
      <c r="J91" s="74"/>
      <c r="K91" s="74"/>
      <c r="L91" s="24"/>
      <c r="M91" s="24"/>
      <c r="N91" s="74"/>
      <c r="O91" s="74"/>
      <c r="P91" s="7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60">
        <f t="shared" si="23"/>
        <v>0</v>
      </c>
      <c r="BC91" s="20">
        <f>SUM(F91:BA91)</f>
        <v>0</v>
      </c>
    </row>
    <row r="92" spans="1:55" ht="15" customHeight="1" x14ac:dyDescent="0.3">
      <c r="A92" s="113">
        <f>A91+1</f>
        <v>70</v>
      </c>
      <c r="B92" s="77" t="str">
        <f>'VI. Prj. Budget-Uses'!B94</f>
        <v>Developer - Consulting Fee</v>
      </c>
      <c r="C92" s="77"/>
      <c r="D92" s="77"/>
      <c r="E92" s="260">
        <f>'VI. Prj. Budget-Uses'!I94</f>
        <v>0</v>
      </c>
      <c r="F92" s="74"/>
      <c r="G92" s="74"/>
      <c r="H92" s="74"/>
      <c r="I92" s="74"/>
      <c r="J92" s="74"/>
      <c r="K92" s="74"/>
      <c r="L92" s="24"/>
      <c r="M92" s="24"/>
      <c r="N92" s="74"/>
      <c r="O92" s="74"/>
      <c r="P92" s="7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60">
        <f t="shared" si="23"/>
        <v>0</v>
      </c>
      <c r="BC92" s="20">
        <f>SUM(F92:BA92)</f>
        <v>0</v>
      </c>
    </row>
    <row r="93" spans="1:55" ht="15" customHeight="1" x14ac:dyDescent="0.3">
      <c r="A93" s="113">
        <f>A92+1</f>
        <v>71</v>
      </c>
      <c r="B93" s="77" t="str">
        <f>'VI. Prj. Budget-Uses'!B95</f>
        <v>Developer - Management Fee</v>
      </c>
      <c r="C93" s="77"/>
      <c r="D93" s="77"/>
      <c r="E93" s="260">
        <f>'VI. Prj. Budget-Uses'!I95</f>
        <v>0</v>
      </c>
      <c r="F93" s="74"/>
      <c r="G93" s="74"/>
      <c r="H93" s="74"/>
      <c r="I93" s="74"/>
      <c r="J93" s="74"/>
      <c r="K93" s="74"/>
      <c r="L93" s="24"/>
      <c r="M93" s="24"/>
      <c r="N93" s="74"/>
      <c r="O93" s="74"/>
      <c r="P93" s="7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60">
        <f t="shared" si="23"/>
        <v>0</v>
      </c>
      <c r="BC93" s="20">
        <f t="shared" ref="BC93:BC99" si="24">SUM(F93:BA93)</f>
        <v>0</v>
      </c>
    </row>
    <row r="94" spans="1:55" ht="15" customHeight="1" x14ac:dyDescent="0.3">
      <c r="A94" s="113">
        <f>A93+1</f>
        <v>72</v>
      </c>
      <c r="B94" s="77" t="str">
        <f>'VI. Prj. Budget-Uses'!B96</f>
        <v>Other:</v>
      </c>
      <c r="C94" s="77"/>
      <c r="D94" s="383">
        <f>'VIII. Developer Fee'!C15</f>
        <v>0</v>
      </c>
      <c r="E94" s="260">
        <f>'VI. Prj. Budget-Uses'!I96</f>
        <v>0</v>
      </c>
      <c r="F94" s="74"/>
      <c r="G94" s="74"/>
      <c r="H94" s="74"/>
      <c r="I94" s="74"/>
      <c r="J94" s="74"/>
      <c r="K94" s="74"/>
      <c r="L94" s="24"/>
      <c r="M94" s="24"/>
      <c r="N94" s="74"/>
      <c r="O94" s="74"/>
      <c r="P94" s="7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60">
        <f t="shared" si="23"/>
        <v>0</v>
      </c>
      <c r="BC94" s="20">
        <f t="shared" si="24"/>
        <v>0</v>
      </c>
    </row>
    <row r="95" spans="1:55" ht="15" customHeight="1" x14ac:dyDescent="0.3">
      <c r="A95" s="113">
        <f t="shared" ref="A95:A97" si="25">A94+1</f>
        <v>73</v>
      </c>
      <c r="B95" s="77" t="str">
        <f>'VI. Prj. Budget-Uses'!B97</f>
        <v>Other:</v>
      </c>
      <c r="C95" s="77"/>
      <c r="D95" s="383">
        <f>'VIII. Developer Fee'!C16</f>
        <v>0</v>
      </c>
      <c r="E95" s="260">
        <f>'VI. Prj. Budget-Uses'!I97</f>
        <v>0</v>
      </c>
      <c r="F95" s="74"/>
      <c r="G95" s="74"/>
      <c r="H95" s="74"/>
      <c r="I95" s="74"/>
      <c r="J95" s="74"/>
      <c r="K95" s="74"/>
      <c r="L95" s="24"/>
      <c r="M95" s="24"/>
      <c r="N95" s="74"/>
      <c r="O95" s="74"/>
      <c r="P95" s="7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60">
        <f t="shared" si="23"/>
        <v>0</v>
      </c>
      <c r="BC95" s="20">
        <f t="shared" si="24"/>
        <v>0</v>
      </c>
    </row>
    <row r="96" spans="1:55" ht="15" customHeight="1" x14ac:dyDescent="0.3">
      <c r="A96" s="113">
        <f t="shared" si="25"/>
        <v>74</v>
      </c>
      <c r="B96" s="77" t="str">
        <f>'VI. Prj. Budget-Uses'!B98</f>
        <v>Other:</v>
      </c>
      <c r="C96" s="77"/>
      <c r="D96" s="383">
        <f>'VIII. Developer Fee'!C17</f>
        <v>0</v>
      </c>
      <c r="E96" s="260">
        <f>'VI. Prj. Budget-Uses'!I98</f>
        <v>0</v>
      </c>
      <c r="F96" s="74"/>
      <c r="G96" s="74"/>
      <c r="H96" s="74"/>
      <c r="I96" s="74"/>
      <c r="J96" s="74"/>
      <c r="K96" s="74"/>
      <c r="L96" s="24"/>
      <c r="M96" s="24"/>
      <c r="N96" s="74"/>
      <c r="O96" s="74"/>
      <c r="P96" s="7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60">
        <f t="shared" si="23"/>
        <v>0</v>
      </c>
      <c r="BC96" s="20">
        <f t="shared" si="24"/>
        <v>0</v>
      </c>
    </row>
    <row r="97" spans="1:55" ht="15" customHeight="1" x14ac:dyDescent="0.3">
      <c r="A97" s="113">
        <f t="shared" si="25"/>
        <v>75</v>
      </c>
      <c r="B97" s="77" t="str">
        <f>'VI. Prj. Budget-Uses'!B99</f>
        <v>Other:</v>
      </c>
      <c r="C97" s="77"/>
      <c r="D97" s="383">
        <f>'VIII. Developer Fee'!C18</f>
        <v>0</v>
      </c>
      <c r="E97" s="260">
        <f>'VI. Prj. Budget-Uses'!I99</f>
        <v>0</v>
      </c>
      <c r="F97" s="74"/>
      <c r="G97" s="74"/>
      <c r="H97" s="74"/>
      <c r="I97" s="74"/>
      <c r="J97" s="74"/>
      <c r="K97" s="74"/>
      <c r="L97" s="24"/>
      <c r="M97" s="24"/>
      <c r="N97" s="74"/>
      <c r="O97" s="74"/>
      <c r="P97" s="7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60">
        <f t="shared" si="23"/>
        <v>0</v>
      </c>
      <c r="BC97" s="20">
        <f t="shared" si="24"/>
        <v>0</v>
      </c>
    </row>
    <row r="98" spans="1:55" ht="15" customHeight="1" x14ac:dyDescent="0.3">
      <c r="A98" s="106">
        <f>A97+1</f>
        <v>76</v>
      </c>
      <c r="B98" s="107" t="str">
        <f>'VI. Prj. Budget-Uses'!B100</f>
        <v>Other:</v>
      </c>
      <c r="C98" s="107"/>
      <c r="D98" s="384">
        <f>'VIII. Developer Fee'!C19</f>
        <v>0</v>
      </c>
      <c r="E98" s="263">
        <f>'VI. Prj. Budget-Uses'!I100</f>
        <v>0</v>
      </c>
      <c r="F98" s="18"/>
      <c r="G98" s="18"/>
      <c r="H98" s="18"/>
      <c r="I98" s="18"/>
      <c r="J98" s="18"/>
      <c r="K98" s="18"/>
      <c r="L98" s="2"/>
      <c r="M98" s="2"/>
      <c r="N98" s="18"/>
      <c r="O98" s="18"/>
      <c r="P98" s="18"/>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62">
        <f t="shared" si="23"/>
        <v>0</v>
      </c>
      <c r="BC98" s="20">
        <f t="shared" si="24"/>
        <v>0</v>
      </c>
    </row>
    <row r="99" spans="1:55" s="94" customFormat="1" ht="15" customHeight="1" x14ac:dyDescent="0.3">
      <c r="A99" s="181"/>
      <c r="B99" s="242"/>
      <c r="C99" s="242"/>
      <c r="D99" s="242" t="str">
        <f>'VI. Prj. Budget-Uses'!C101</f>
        <v>Subtotal: Developer Fee (3)</v>
      </c>
      <c r="E99" s="370">
        <f>'VI. Prj. Budget-Uses'!I101</f>
        <v>0</v>
      </c>
      <c r="F99" s="268">
        <f t="shared" ref="F99:BA99" si="26">SUM(F90:F98)</f>
        <v>0</v>
      </c>
      <c r="G99" s="268">
        <f t="shared" si="26"/>
        <v>0</v>
      </c>
      <c r="H99" s="268">
        <f t="shared" si="26"/>
        <v>0</v>
      </c>
      <c r="I99" s="268">
        <f t="shared" si="26"/>
        <v>0</v>
      </c>
      <c r="J99" s="268">
        <f t="shared" si="26"/>
        <v>0</v>
      </c>
      <c r="K99" s="268">
        <f t="shared" si="26"/>
        <v>0</v>
      </c>
      <c r="L99" s="370">
        <f t="shared" si="26"/>
        <v>0</v>
      </c>
      <c r="M99" s="370">
        <f t="shared" si="26"/>
        <v>0</v>
      </c>
      <c r="N99" s="268">
        <f t="shared" si="26"/>
        <v>0</v>
      </c>
      <c r="O99" s="268">
        <f t="shared" si="26"/>
        <v>0</v>
      </c>
      <c r="P99" s="268">
        <f t="shared" si="26"/>
        <v>0</v>
      </c>
      <c r="Q99" s="370">
        <f t="shared" si="26"/>
        <v>0</v>
      </c>
      <c r="R99" s="370">
        <f t="shared" si="26"/>
        <v>0</v>
      </c>
      <c r="S99" s="370">
        <f t="shared" si="26"/>
        <v>0</v>
      </c>
      <c r="T99" s="370">
        <f t="shared" si="26"/>
        <v>0</v>
      </c>
      <c r="U99" s="370">
        <f t="shared" si="26"/>
        <v>0</v>
      </c>
      <c r="V99" s="370">
        <f t="shared" si="26"/>
        <v>0</v>
      </c>
      <c r="W99" s="370">
        <f t="shared" si="26"/>
        <v>0</v>
      </c>
      <c r="X99" s="370">
        <f t="shared" si="26"/>
        <v>0</v>
      </c>
      <c r="Y99" s="370">
        <f t="shared" si="26"/>
        <v>0</v>
      </c>
      <c r="Z99" s="370">
        <f t="shared" si="26"/>
        <v>0</v>
      </c>
      <c r="AA99" s="370">
        <f t="shared" si="26"/>
        <v>0</v>
      </c>
      <c r="AB99" s="370">
        <f t="shared" si="26"/>
        <v>0</v>
      </c>
      <c r="AC99" s="370">
        <f t="shared" si="26"/>
        <v>0</v>
      </c>
      <c r="AD99" s="370">
        <f t="shared" si="26"/>
        <v>0</v>
      </c>
      <c r="AE99" s="370">
        <f t="shared" si="26"/>
        <v>0</v>
      </c>
      <c r="AF99" s="370">
        <f t="shared" si="26"/>
        <v>0</v>
      </c>
      <c r="AG99" s="370">
        <f t="shared" si="26"/>
        <v>0</v>
      </c>
      <c r="AH99" s="370">
        <f t="shared" si="26"/>
        <v>0</v>
      </c>
      <c r="AI99" s="370">
        <f t="shared" si="26"/>
        <v>0</v>
      </c>
      <c r="AJ99" s="370">
        <f t="shared" si="26"/>
        <v>0</v>
      </c>
      <c r="AK99" s="370">
        <f t="shared" si="26"/>
        <v>0</v>
      </c>
      <c r="AL99" s="370">
        <f t="shared" si="26"/>
        <v>0</v>
      </c>
      <c r="AM99" s="370">
        <f t="shared" si="26"/>
        <v>0</v>
      </c>
      <c r="AN99" s="370">
        <f t="shared" si="26"/>
        <v>0</v>
      </c>
      <c r="AO99" s="370">
        <f t="shared" si="26"/>
        <v>0</v>
      </c>
      <c r="AP99" s="370">
        <f t="shared" si="26"/>
        <v>0</v>
      </c>
      <c r="AQ99" s="370">
        <f t="shared" si="26"/>
        <v>0</v>
      </c>
      <c r="AR99" s="370">
        <f t="shared" si="26"/>
        <v>0</v>
      </c>
      <c r="AS99" s="370">
        <f t="shared" si="26"/>
        <v>0</v>
      </c>
      <c r="AT99" s="370">
        <f t="shared" si="26"/>
        <v>0</v>
      </c>
      <c r="AU99" s="370">
        <f t="shared" si="26"/>
        <v>0</v>
      </c>
      <c r="AV99" s="370">
        <f t="shared" si="26"/>
        <v>0</v>
      </c>
      <c r="AW99" s="370">
        <f t="shared" si="26"/>
        <v>0</v>
      </c>
      <c r="AX99" s="370">
        <f t="shared" si="26"/>
        <v>0</v>
      </c>
      <c r="AY99" s="370">
        <f t="shared" si="26"/>
        <v>0</v>
      </c>
      <c r="AZ99" s="370">
        <f t="shared" si="26"/>
        <v>0</v>
      </c>
      <c r="BA99" s="370">
        <f t="shared" si="26"/>
        <v>0</v>
      </c>
      <c r="BB99" s="370">
        <f t="shared" si="23"/>
        <v>0</v>
      </c>
      <c r="BC99" s="350">
        <f t="shared" si="24"/>
        <v>0</v>
      </c>
    </row>
    <row r="100" spans="1:55" ht="5.15" customHeight="1" x14ac:dyDescent="0.3">
      <c r="A100" s="154"/>
      <c r="E100" s="262"/>
      <c r="F100" s="194"/>
      <c r="G100" s="194"/>
      <c r="H100" s="194"/>
      <c r="I100" s="194"/>
      <c r="J100" s="194"/>
      <c r="K100" s="194"/>
      <c r="L100" s="233"/>
      <c r="M100" s="233"/>
      <c r="N100" s="194"/>
      <c r="O100" s="194"/>
      <c r="P100" s="194"/>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3"/>
      <c r="BA100" s="233"/>
      <c r="BB100" s="262"/>
    </row>
    <row r="101" spans="1:55" ht="15" customHeight="1" x14ac:dyDescent="0.3">
      <c r="A101" s="221" t="str">
        <f>'VI. Prj. Budget-Uses'!A103</f>
        <v>Project Reserves:</v>
      </c>
      <c r="E101" s="262"/>
      <c r="F101" s="194"/>
      <c r="G101" s="194"/>
      <c r="H101" s="194"/>
      <c r="I101" s="194"/>
      <c r="J101" s="194"/>
      <c r="K101" s="194"/>
      <c r="L101" s="233"/>
      <c r="M101" s="233"/>
      <c r="N101" s="194"/>
      <c r="O101" s="194"/>
      <c r="P101" s="194"/>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3"/>
      <c r="BA101" s="233"/>
      <c r="BB101" s="262"/>
    </row>
    <row r="102" spans="1:55" ht="15" customHeight="1" x14ac:dyDescent="0.3">
      <c r="A102" s="116">
        <f>A98+1</f>
        <v>77</v>
      </c>
      <c r="B102" s="171" t="str">
        <f>'VI. Prj. Budget-Uses'!B104</f>
        <v>Replacement/Capital Reserve</v>
      </c>
      <c r="C102" s="171"/>
      <c r="D102" s="171"/>
      <c r="E102" s="369">
        <f>'VI. Prj. Budget-Uses'!I104</f>
        <v>0</v>
      </c>
      <c r="F102" s="81"/>
      <c r="G102" s="81"/>
      <c r="H102" s="81"/>
      <c r="I102" s="81"/>
      <c r="J102" s="81"/>
      <c r="K102" s="81"/>
      <c r="L102" s="71"/>
      <c r="M102" s="71"/>
      <c r="N102" s="81"/>
      <c r="O102" s="81"/>
      <c r="P102" s="8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c r="BB102" s="369">
        <f t="shared" ref="BB102:BB110" si="27">IF(BC102=E102,BC102,"ERROR")</f>
        <v>0</v>
      </c>
      <c r="BC102" s="20">
        <f>SUM(F102:BA102)</f>
        <v>0</v>
      </c>
    </row>
    <row r="103" spans="1:55" ht="15" customHeight="1" x14ac:dyDescent="0.3">
      <c r="A103" s="113">
        <f>A102+1</f>
        <v>78</v>
      </c>
      <c r="B103" s="77" t="str">
        <f>'VI. Prj. Budget-Uses'!B105</f>
        <v>Operating Reserve</v>
      </c>
      <c r="C103" s="77"/>
      <c r="D103" s="77"/>
      <c r="E103" s="260">
        <f>'VI. Prj. Budget-Uses'!I105</f>
        <v>0</v>
      </c>
      <c r="F103" s="74"/>
      <c r="G103" s="74"/>
      <c r="H103" s="74"/>
      <c r="I103" s="74"/>
      <c r="J103" s="74"/>
      <c r="K103" s="74"/>
      <c r="L103" s="24"/>
      <c r="M103" s="24"/>
      <c r="N103" s="74"/>
      <c r="O103" s="74"/>
      <c r="P103" s="7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60">
        <f t="shared" si="27"/>
        <v>0</v>
      </c>
      <c r="BC103" s="20">
        <f t="shared" ref="BC103:BC108" si="28">SUM(F103:BA103)</f>
        <v>0</v>
      </c>
    </row>
    <row r="104" spans="1:55" ht="15" customHeight="1" x14ac:dyDescent="0.3">
      <c r="A104" s="113">
        <f t="shared" ref="A104:A108" si="29">A103+1</f>
        <v>79</v>
      </c>
      <c r="B104" s="77" t="str">
        <f>'VI. Prj. Budget-Uses'!B106</f>
        <v>Rent-Up Reserve</v>
      </c>
      <c r="C104" s="77"/>
      <c r="D104" s="77"/>
      <c r="E104" s="260">
        <f>'VI. Prj. Budget-Uses'!I106</f>
        <v>0</v>
      </c>
      <c r="F104" s="74"/>
      <c r="G104" s="74"/>
      <c r="H104" s="74"/>
      <c r="I104" s="74"/>
      <c r="J104" s="74"/>
      <c r="K104" s="74"/>
      <c r="L104" s="24"/>
      <c r="M104" s="24"/>
      <c r="N104" s="74"/>
      <c r="O104" s="74"/>
      <c r="P104" s="7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60">
        <f t="shared" si="27"/>
        <v>0</v>
      </c>
      <c r="BC104" s="20">
        <f t="shared" si="28"/>
        <v>0</v>
      </c>
    </row>
    <row r="105" spans="1:55" ht="15" customHeight="1" x14ac:dyDescent="0.3">
      <c r="A105" s="113">
        <f t="shared" si="29"/>
        <v>80</v>
      </c>
      <c r="B105" s="77" t="str">
        <f>'VI. Prj. Budget-Uses'!B107</f>
        <v>Other:</v>
      </c>
      <c r="C105" s="77"/>
      <c r="D105" s="383">
        <f>'VI. Prj. Budget-Uses'!C107</f>
        <v>0</v>
      </c>
      <c r="E105" s="260">
        <f>'VI. Prj. Budget-Uses'!I107</f>
        <v>0</v>
      </c>
      <c r="F105" s="74"/>
      <c r="G105" s="74"/>
      <c r="H105" s="74"/>
      <c r="I105" s="74"/>
      <c r="J105" s="74"/>
      <c r="K105" s="74"/>
      <c r="L105" s="24"/>
      <c r="M105" s="24"/>
      <c r="N105" s="74"/>
      <c r="O105" s="74"/>
      <c r="P105" s="7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60">
        <f t="shared" si="27"/>
        <v>0</v>
      </c>
      <c r="BC105" s="20">
        <f t="shared" si="28"/>
        <v>0</v>
      </c>
    </row>
    <row r="106" spans="1:55" ht="15" customHeight="1" x14ac:dyDescent="0.3">
      <c r="A106" s="113">
        <f t="shared" si="29"/>
        <v>81</v>
      </c>
      <c r="B106" s="77" t="str">
        <f>'VI. Prj. Budget-Uses'!B108</f>
        <v>Other:</v>
      </c>
      <c r="C106" s="77"/>
      <c r="D106" s="383">
        <f>'VI. Prj. Budget-Uses'!C108</f>
        <v>0</v>
      </c>
      <c r="E106" s="260">
        <f>'VI. Prj. Budget-Uses'!I108</f>
        <v>0</v>
      </c>
      <c r="F106" s="74"/>
      <c r="G106" s="74"/>
      <c r="H106" s="74"/>
      <c r="I106" s="74"/>
      <c r="J106" s="74"/>
      <c r="K106" s="74"/>
      <c r="L106" s="24"/>
      <c r="M106" s="24"/>
      <c r="N106" s="74"/>
      <c r="O106" s="74"/>
      <c r="P106" s="7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60">
        <f t="shared" si="27"/>
        <v>0</v>
      </c>
      <c r="BC106" s="20">
        <f t="shared" si="28"/>
        <v>0</v>
      </c>
    </row>
    <row r="107" spans="1:55" ht="15" customHeight="1" x14ac:dyDescent="0.3">
      <c r="A107" s="113">
        <f t="shared" si="29"/>
        <v>82</v>
      </c>
      <c r="B107" s="77" t="str">
        <f>'VI. Prj. Budget-Uses'!B109</f>
        <v>Other:</v>
      </c>
      <c r="C107" s="77"/>
      <c r="D107" s="383">
        <f>'VI. Prj. Budget-Uses'!C109</f>
        <v>0</v>
      </c>
      <c r="E107" s="260">
        <f>'VI. Prj. Budget-Uses'!I109</f>
        <v>0</v>
      </c>
      <c r="F107" s="74"/>
      <c r="G107" s="74"/>
      <c r="H107" s="74"/>
      <c r="I107" s="74"/>
      <c r="J107" s="74"/>
      <c r="K107" s="74"/>
      <c r="L107" s="24"/>
      <c r="M107" s="24"/>
      <c r="N107" s="74"/>
      <c r="O107" s="74"/>
      <c r="P107" s="7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60">
        <f t="shared" si="27"/>
        <v>0</v>
      </c>
      <c r="BC107" s="20">
        <f t="shared" si="28"/>
        <v>0</v>
      </c>
    </row>
    <row r="108" spans="1:55" ht="15" customHeight="1" x14ac:dyDescent="0.3">
      <c r="A108" s="113">
        <f t="shared" si="29"/>
        <v>83</v>
      </c>
      <c r="B108" s="77" t="str">
        <f>'VI. Prj. Budget-Uses'!B110</f>
        <v>Other:</v>
      </c>
      <c r="C108" s="77"/>
      <c r="D108" s="383">
        <f>'VI. Prj. Budget-Uses'!C110</f>
        <v>0</v>
      </c>
      <c r="E108" s="260">
        <f>'VI. Prj. Budget-Uses'!I110</f>
        <v>0</v>
      </c>
      <c r="F108" s="74"/>
      <c r="G108" s="74"/>
      <c r="H108" s="74"/>
      <c r="I108" s="74"/>
      <c r="J108" s="74"/>
      <c r="K108" s="74"/>
      <c r="L108" s="24"/>
      <c r="M108" s="24"/>
      <c r="N108" s="74"/>
      <c r="O108" s="74"/>
      <c r="P108" s="7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60">
        <f t="shared" si="27"/>
        <v>0</v>
      </c>
      <c r="BC108" s="20">
        <f t="shared" si="28"/>
        <v>0</v>
      </c>
    </row>
    <row r="109" spans="1:55" ht="15" customHeight="1" x14ac:dyDescent="0.3">
      <c r="A109" s="106">
        <f>A108+1</f>
        <v>84</v>
      </c>
      <c r="B109" s="107" t="str">
        <f>'VI. Prj. Budget-Uses'!B111</f>
        <v>Other:</v>
      </c>
      <c r="C109" s="107"/>
      <c r="D109" s="385">
        <f>'VI. Prj. Budget-Uses'!C111</f>
        <v>0</v>
      </c>
      <c r="E109" s="263">
        <f>'VI. Prj. Budget-Uses'!I111</f>
        <v>0</v>
      </c>
      <c r="F109" s="18"/>
      <c r="G109" s="18"/>
      <c r="H109" s="18"/>
      <c r="I109" s="18"/>
      <c r="J109" s="18"/>
      <c r="K109" s="18"/>
      <c r="L109" s="2"/>
      <c r="M109" s="2"/>
      <c r="N109" s="18"/>
      <c r="O109" s="18"/>
      <c r="P109" s="18"/>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63">
        <f t="shared" si="27"/>
        <v>0</v>
      </c>
      <c r="BC109" s="107">
        <f>SUM(F109:BA109)</f>
        <v>0</v>
      </c>
    </row>
    <row r="110" spans="1:55" s="94" customFormat="1" ht="15" customHeight="1" x14ac:dyDescent="0.3">
      <c r="A110" s="181"/>
      <c r="B110" s="242"/>
      <c r="C110" s="242"/>
      <c r="D110" s="242" t="str">
        <f>'VI. Prj. Budget-Uses'!C112</f>
        <v>Subtotal: Project Reserves</v>
      </c>
      <c r="E110" s="370">
        <f>'VI. Prj. Budget-Uses'!I112</f>
        <v>0</v>
      </c>
      <c r="F110" s="268">
        <f>SUM(F102:F109)</f>
        <v>0</v>
      </c>
      <c r="G110" s="268">
        <f t="shared" ref="G110:AC110" si="30">SUM(G102:G109)</f>
        <v>0</v>
      </c>
      <c r="H110" s="268">
        <f t="shared" si="30"/>
        <v>0</v>
      </c>
      <c r="I110" s="268">
        <f t="shared" si="30"/>
        <v>0</v>
      </c>
      <c r="J110" s="268">
        <f t="shared" si="30"/>
        <v>0</v>
      </c>
      <c r="K110" s="268">
        <f t="shared" si="30"/>
        <v>0</v>
      </c>
      <c r="L110" s="370">
        <f t="shared" si="30"/>
        <v>0</v>
      </c>
      <c r="M110" s="370">
        <f t="shared" si="30"/>
        <v>0</v>
      </c>
      <c r="N110" s="268">
        <f t="shared" si="30"/>
        <v>0</v>
      </c>
      <c r="O110" s="268">
        <f t="shared" si="30"/>
        <v>0</v>
      </c>
      <c r="P110" s="268">
        <f t="shared" si="30"/>
        <v>0</v>
      </c>
      <c r="Q110" s="370">
        <f t="shared" si="30"/>
        <v>0</v>
      </c>
      <c r="R110" s="370">
        <f t="shared" si="30"/>
        <v>0</v>
      </c>
      <c r="S110" s="370">
        <f t="shared" si="30"/>
        <v>0</v>
      </c>
      <c r="T110" s="370">
        <f t="shared" si="30"/>
        <v>0</v>
      </c>
      <c r="U110" s="370">
        <f t="shared" si="30"/>
        <v>0</v>
      </c>
      <c r="V110" s="370">
        <f t="shared" si="30"/>
        <v>0</v>
      </c>
      <c r="W110" s="370">
        <f t="shared" si="30"/>
        <v>0</v>
      </c>
      <c r="X110" s="370">
        <f t="shared" si="30"/>
        <v>0</v>
      </c>
      <c r="Y110" s="370">
        <f t="shared" si="30"/>
        <v>0</v>
      </c>
      <c r="Z110" s="370">
        <f t="shared" si="30"/>
        <v>0</v>
      </c>
      <c r="AA110" s="370">
        <f t="shared" si="30"/>
        <v>0</v>
      </c>
      <c r="AB110" s="370">
        <f t="shared" si="30"/>
        <v>0</v>
      </c>
      <c r="AC110" s="370">
        <f t="shared" si="30"/>
        <v>0</v>
      </c>
      <c r="AD110" s="370">
        <f t="shared" ref="AD110:AE110" si="31">SUM(AD102:AD109)</f>
        <v>0</v>
      </c>
      <c r="AE110" s="370">
        <f t="shared" si="31"/>
        <v>0</v>
      </c>
      <c r="AF110" s="370">
        <f t="shared" ref="AF110:AH110" si="32">SUM(AF102:AF109)</f>
        <v>0</v>
      </c>
      <c r="AG110" s="370">
        <f t="shared" si="32"/>
        <v>0</v>
      </c>
      <c r="AH110" s="370">
        <f t="shared" si="32"/>
        <v>0</v>
      </c>
      <c r="AI110" s="370">
        <f t="shared" ref="AI110:BA110" si="33">SUM(AI102:AI109)</f>
        <v>0</v>
      </c>
      <c r="AJ110" s="370">
        <f t="shared" si="33"/>
        <v>0</v>
      </c>
      <c r="AK110" s="370">
        <f t="shared" si="33"/>
        <v>0</v>
      </c>
      <c r="AL110" s="370">
        <f t="shared" si="33"/>
        <v>0</v>
      </c>
      <c r="AM110" s="370">
        <f t="shared" si="33"/>
        <v>0</v>
      </c>
      <c r="AN110" s="370">
        <f t="shared" si="33"/>
        <v>0</v>
      </c>
      <c r="AO110" s="370">
        <f t="shared" si="33"/>
        <v>0</v>
      </c>
      <c r="AP110" s="370">
        <f t="shared" si="33"/>
        <v>0</v>
      </c>
      <c r="AQ110" s="370">
        <f t="shared" si="33"/>
        <v>0</v>
      </c>
      <c r="AR110" s="370">
        <f t="shared" si="33"/>
        <v>0</v>
      </c>
      <c r="AS110" s="370">
        <f t="shared" si="33"/>
        <v>0</v>
      </c>
      <c r="AT110" s="370">
        <f t="shared" si="33"/>
        <v>0</v>
      </c>
      <c r="AU110" s="370">
        <f t="shared" si="33"/>
        <v>0</v>
      </c>
      <c r="AV110" s="370">
        <f t="shared" si="33"/>
        <v>0</v>
      </c>
      <c r="AW110" s="370">
        <f t="shared" si="33"/>
        <v>0</v>
      </c>
      <c r="AX110" s="370">
        <f t="shared" si="33"/>
        <v>0</v>
      </c>
      <c r="AY110" s="370">
        <f t="shared" si="33"/>
        <v>0</v>
      </c>
      <c r="AZ110" s="370">
        <f t="shared" si="33"/>
        <v>0</v>
      </c>
      <c r="BA110" s="370">
        <f t="shared" si="33"/>
        <v>0</v>
      </c>
      <c r="BB110" s="370">
        <f t="shared" si="27"/>
        <v>0</v>
      </c>
      <c r="BC110" s="94">
        <f>SUM(F110:BA110)</f>
        <v>0</v>
      </c>
    </row>
    <row r="111" spans="1:55" ht="5.15" customHeight="1" x14ac:dyDescent="0.3">
      <c r="A111" s="154"/>
      <c r="E111" s="262"/>
      <c r="F111" s="194"/>
      <c r="G111" s="194"/>
      <c r="H111" s="194"/>
      <c r="I111" s="194"/>
      <c r="J111" s="194"/>
      <c r="K111" s="194"/>
      <c r="L111" s="233"/>
      <c r="M111" s="233"/>
      <c r="N111" s="194"/>
      <c r="O111" s="194"/>
      <c r="P111" s="194"/>
      <c r="Q111" s="233"/>
      <c r="R111" s="233"/>
      <c r="S111" s="233"/>
      <c r="T111" s="233"/>
      <c r="U111" s="233"/>
      <c r="V111" s="233"/>
      <c r="W111" s="233"/>
      <c r="X111" s="233"/>
      <c r="Y111" s="233"/>
      <c r="Z111" s="233"/>
      <c r="AA111" s="233"/>
      <c r="AB111" s="233"/>
      <c r="AC111" s="233"/>
      <c r="AD111" s="233"/>
      <c r="AE111" s="233"/>
      <c r="AF111" s="233"/>
      <c r="AG111" s="233"/>
      <c r="AH111" s="233"/>
      <c r="AI111" s="233"/>
      <c r="AJ111" s="233"/>
      <c r="AK111" s="233"/>
      <c r="AL111" s="233"/>
      <c r="AM111" s="233"/>
      <c r="AN111" s="233"/>
      <c r="AO111" s="233"/>
      <c r="AP111" s="233"/>
      <c r="AQ111" s="233"/>
      <c r="AR111" s="233"/>
      <c r="AS111" s="233"/>
      <c r="AT111" s="233"/>
      <c r="AU111" s="233"/>
      <c r="AV111" s="233"/>
      <c r="AW111" s="233"/>
      <c r="AX111" s="233"/>
      <c r="AY111" s="233"/>
      <c r="AZ111" s="233"/>
      <c r="BA111" s="233"/>
      <c r="BB111" s="262"/>
    </row>
    <row r="112" spans="1:55" ht="15" customHeight="1" x14ac:dyDescent="0.3">
      <c r="A112" s="221" t="str">
        <f>'VI. Prj. Budget-Uses'!A114</f>
        <v>Contingency:</v>
      </c>
      <c r="E112" s="262"/>
      <c r="F112" s="194"/>
      <c r="G112" s="194"/>
      <c r="H112" s="194"/>
      <c r="I112" s="194"/>
      <c r="J112" s="194"/>
      <c r="K112" s="194"/>
      <c r="L112" s="233"/>
      <c r="M112" s="233"/>
      <c r="N112" s="194"/>
      <c r="O112" s="194"/>
      <c r="P112" s="194"/>
      <c r="Q112" s="233"/>
      <c r="R112" s="233"/>
      <c r="S112" s="233"/>
      <c r="T112" s="233"/>
      <c r="U112" s="233"/>
      <c r="V112" s="233"/>
      <c r="W112" s="233"/>
      <c r="X112" s="233"/>
      <c r="Y112" s="233"/>
      <c r="Z112" s="233"/>
      <c r="AA112" s="233"/>
      <c r="AB112" s="233"/>
      <c r="AC112" s="233"/>
      <c r="AD112" s="233"/>
      <c r="AE112" s="233"/>
      <c r="AF112" s="233"/>
      <c r="AG112" s="233"/>
      <c r="AH112" s="233"/>
      <c r="AI112" s="233"/>
      <c r="AJ112" s="233"/>
      <c r="AK112" s="233"/>
      <c r="AL112" s="233"/>
      <c r="AM112" s="233"/>
      <c r="AN112" s="233"/>
      <c r="AO112" s="233"/>
      <c r="AP112" s="233"/>
      <c r="AQ112" s="233"/>
      <c r="AR112" s="233"/>
      <c r="AS112" s="233"/>
      <c r="AT112" s="233"/>
      <c r="AU112" s="233"/>
      <c r="AV112" s="233"/>
      <c r="AW112" s="233"/>
      <c r="AX112" s="233"/>
      <c r="AY112" s="233"/>
      <c r="AZ112" s="233"/>
      <c r="BA112" s="233"/>
      <c r="BB112" s="262"/>
    </row>
    <row r="113" spans="1:55" ht="15" customHeight="1" x14ac:dyDescent="0.3">
      <c r="A113" s="116">
        <f>A109+1</f>
        <v>85</v>
      </c>
      <c r="B113" s="171" t="str">
        <f>'VI. Prj. Budget-Uses'!B115</f>
        <v>General Contractor Hard Cost Contingency</v>
      </c>
      <c r="C113" s="171"/>
      <c r="D113" s="171"/>
      <c r="E113" s="369">
        <f>'VI. Prj. Budget-Uses'!I115</f>
        <v>0</v>
      </c>
      <c r="F113" s="81"/>
      <c r="G113" s="81"/>
      <c r="H113" s="81"/>
      <c r="I113" s="81"/>
      <c r="J113" s="81"/>
      <c r="K113" s="81"/>
      <c r="L113" s="71"/>
      <c r="M113" s="71"/>
      <c r="N113" s="81"/>
      <c r="O113" s="81"/>
      <c r="P113" s="8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c r="BB113" s="369">
        <f t="shared" ref="BB113:BB123" si="34">IF(BC113=E113,BC113,"ERROR")</f>
        <v>0</v>
      </c>
      <c r="BC113" s="20">
        <f>SUM(F113:BA113)</f>
        <v>0</v>
      </c>
    </row>
    <row r="114" spans="1:55" ht="15" customHeight="1" x14ac:dyDescent="0.3">
      <c r="A114" s="113">
        <f>A113+1</f>
        <v>86</v>
      </c>
      <c r="B114" s="77" t="str">
        <f>'VI. Prj. Budget-Uses'!B116</f>
        <v>Owner Construction Contingency</v>
      </c>
      <c r="C114" s="77"/>
      <c r="D114" s="77"/>
      <c r="E114" s="260">
        <f>'VI. Prj. Budget-Uses'!I116</f>
        <v>0</v>
      </c>
      <c r="F114" s="74"/>
      <c r="G114" s="74"/>
      <c r="H114" s="74"/>
      <c r="I114" s="74"/>
      <c r="J114" s="74"/>
      <c r="K114" s="74"/>
      <c r="L114" s="24"/>
      <c r="M114" s="24"/>
      <c r="N114" s="74"/>
      <c r="O114" s="74"/>
      <c r="P114" s="7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c r="BA114" s="24"/>
      <c r="BB114" s="260">
        <f t="shared" si="34"/>
        <v>0</v>
      </c>
      <c r="BC114" s="20">
        <f t="shared" ref="BC114:BC119" si="35">SUM(F114:BA114)</f>
        <v>0</v>
      </c>
    </row>
    <row r="115" spans="1:55" ht="15" customHeight="1" x14ac:dyDescent="0.3">
      <c r="A115" s="113">
        <f t="shared" ref="A115:A119" si="36">A114+1</f>
        <v>87</v>
      </c>
      <c r="B115" s="77" t="str">
        <f>'VI. Prj. Budget-Uses'!B117</f>
        <v>Soft Cost Contingency</v>
      </c>
      <c r="C115" s="77"/>
      <c r="D115" s="77"/>
      <c r="E115" s="260">
        <f>'VI. Prj. Budget-Uses'!I117</f>
        <v>0</v>
      </c>
      <c r="F115" s="74"/>
      <c r="G115" s="74"/>
      <c r="H115" s="74"/>
      <c r="I115" s="74"/>
      <c r="J115" s="74"/>
      <c r="K115" s="74"/>
      <c r="L115" s="24"/>
      <c r="M115" s="24"/>
      <c r="N115" s="74"/>
      <c r="O115" s="74"/>
      <c r="P115" s="7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60">
        <f t="shared" si="34"/>
        <v>0</v>
      </c>
      <c r="BC115" s="20">
        <f t="shared" si="35"/>
        <v>0</v>
      </c>
    </row>
    <row r="116" spans="1:55" ht="15" customHeight="1" x14ac:dyDescent="0.3">
      <c r="A116" s="113">
        <f t="shared" si="36"/>
        <v>88</v>
      </c>
      <c r="B116" s="77" t="str">
        <f>'VI. Prj. Budget-Uses'!B118</f>
        <v>Other:</v>
      </c>
      <c r="C116" s="77"/>
      <c r="D116" s="383">
        <f>'VI. Prj. Budget-Uses'!C118</f>
        <v>0</v>
      </c>
      <c r="E116" s="260">
        <f>'VI. Prj. Budget-Uses'!I118</f>
        <v>0</v>
      </c>
      <c r="F116" s="74"/>
      <c r="G116" s="74"/>
      <c r="H116" s="74"/>
      <c r="I116" s="74"/>
      <c r="J116" s="74"/>
      <c r="K116" s="74"/>
      <c r="L116" s="24"/>
      <c r="M116" s="24"/>
      <c r="N116" s="74"/>
      <c r="O116" s="74"/>
      <c r="P116" s="7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60">
        <f t="shared" si="34"/>
        <v>0</v>
      </c>
      <c r="BC116" s="20">
        <f t="shared" si="35"/>
        <v>0</v>
      </c>
    </row>
    <row r="117" spans="1:55" ht="15" customHeight="1" x14ac:dyDescent="0.3">
      <c r="A117" s="113">
        <f t="shared" si="36"/>
        <v>89</v>
      </c>
      <c r="B117" s="77" t="str">
        <f>'VI. Prj. Budget-Uses'!B119</f>
        <v>Other:</v>
      </c>
      <c r="C117" s="77"/>
      <c r="D117" s="383">
        <f>'VI. Prj. Budget-Uses'!C119</f>
        <v>0</v>
      </c>
      <c r="E117" s="260">
        <f>'VI. Prj. Budget-Uses'!I119</f>
        <v>0</v>
      </c>
      <c r="F117" s="74"/>
      <c r="G117" s="74"/>
      <c r="H117" s="74"/>
      <c r="I117" s="74"/>
      <c r="J117" s="74"/>
      <c r="K117" s="74"/>
      <c r="L117" s="24"/>
      <c r="M117" s="24"/>
      <c r="N117" s="74"/>
      <c r="O117" s="74"/>
      <c r="P117" s="7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60">
        <f t="shared" si="34"/>
        <v>0</v>
      </c>
      <c r="BC117" s="20">
        <f t="shared" si="35"/>
        <v>0</v>
      </c>
    </row>
    <row r="118" spans="1:55" ht="15" customHeight="1" x14ac:dyDescent="0.3">
      <c r="A118" s="113">
        <f t="shared" si="36"/>
        <v>90</v>
      </c>
      <c r="B118" s="77" t="str">
        <f>'VI. Prj. Budget-Uses'!B120</f>
        <v>Other:</v>
      </c>
      <c r="C118" s="77"/>
      <c r="D118" s="383">
        <f>'VI. Prj. Budget-Uses'!C120</f>
        <v>0</v>
      </c>
      <c r="E118" s="260">
        <f>'VI. Prj. Budget-Uses'!I120</f>
        <v>0</v>
      </c>
      <c r="F118" s="74"/>
      <c r="G118" s="74"/>
      <c r="H118" s="74"/>
      <c r="I118" s="74"/>
      <c r="J118" s="74"/>
      <c r="K118" s="74"/>
      <c r="L118" s="24"/>
      <c r="M118" s="24"/>
      <c r="N118" s="74"/>
      <c r="O118" s="74"/>
      <c r="P118" s="7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60">
        <f t="shared" si="34"/>
        <v>0</v>
      </c>
      <c r="BC118" s="20">
        <f t="shared" si="35"/>
        <v>0</v>
      </c>
    </row>
    <row r="119" spans="1:55" ht="15" customHeight="1" x14ac:dyDescent="0.3">
      <c r="A119" s="113">
        <f t="shared" si="36"/>
        <v>91</v>
      </c>
      <c r="B119" s="77" t="str">
        <f>'VI. Prj. Budget-Uses'!B121</f>
        <v>Other:</v>
      </c>
      <c r="C119" s="77"/>
      <c r="D119" s="383">
        <f>'VI. Prj. Budget-Uses'!C121</f>
        <v>0</v>
      </c>
      <c r="E119" s="260">
        <f>'VI. Prj. Budget-Uses'!I121</f>
        <v>0</v>
      </c>
      <c r="F119" s="74"/>
      <c r="G119" s="74"/>
      <c r="H119" s="74"/>
      <c r="I119" s="74"/>
      <c r="J119" s="74"/>
      <c r="K119" s="74"/>
      <c r="L119" s="24"/>
      <c r="M119" s="24"/>
      <c r="N119" s="74"/>
      <c r="O119" s="74"/>
      <c r="P119" s="7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60">
        <f t="shared" si="34"/>
        <v>0</v>
      </c>
      <c r="BC119" s="20">
        <f t="shared" si="35"/>
        <v>0</v>
      </c>
    </row>
    <row r="120" spans="1:55" ht="15" customHeight="1" x14ac:dyDescent="0.3">
      <c r="A120" s="106">
        <f>A119+1</f>
        <v>92</v>
      </c>
      <c r="B120" s="107" t="str">
        <f>'VI. Prj. Budget-Uses'!B122</f>
        <v>Other:</v>
      </c>
      <c r="C120" s="107"/>
      <c r="D120" s="384">
        <f>'VI. Prj. Budget-Uses'!C122</f>
        <v>0</v>
      </c>
      <c r="E120" s="263">
        <f>'VI. Prj. Budget-Uses'!I122</f>
        <v>0</v>
      </c>
      <c r="F120" s="18"/>
      <c r="G120" s="18"/>
      <c r="H120" s="18"/>
      <c r="I120" s="18"/>
      <c r="J120" s="18"/>
      <c r="K120" s="18"/>
      <c r="L120" s="2"/>
      <c r="M120" s="2"/>
      <c r="N120" s="18"/>
      <c r="O120" s="18"/>
      <c r="P120" s="18"/>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63">
        <f t="shared" si="34"/>
        <v>0</v>
      </c>
      <c r="BC120" s="107">
        <f>SUM(F120:BA120)</f>
        <v>0</v>
      </c>
    </row>
    <row r="121" spans="1:55" s="94" customFormat="1" ht="15" customHeight="1" x14ac:dyDescent="0.3">
      <c r="A121" s="181"/>
      <c r="B121" s="242"/>
      <c r="C121" s="242"/>
      <c r="D121" s="242" t="str">
        <f>'VI. Prj. Budget-Uses'!C123</f>
        <v>Subtotal: Contingency</v>
      </c>
      <c r="E121" s="368">
        <f>'VI. Prj. Budget-Uses'!I123</f>
        <v>0</v>
      </c>
      <c r="F121" s="268">
        <f>SUM(F113:F120)</f>
        <v>0</v>
      </c>
      <c r="G121" s="268">
        <f t="shared" ref="G121:L121" si="37">SUM(G113:G120)</f>
        <v>0</v>
      </c>
      <c r="H121" s="268">
        <f t="shared" si="37"/>
        <v>0</v>
      </c>
      <c r="I121" s="268">
        <f t="shared" si="37"/>
        <v>0</v>
      </c>
      <c r="J121" s="268">
        <f t="shared" si="37"/>
        <v>0</v>
      </c>
      <c r="K121" s="268">
        <f t="shared" si="37"/>
        <v>0</v>
      </c>
      <c r="L121" s="268">
        <f t="shared" si="37"/>
        <v>0</v>
      </c>
      <c r="M121" s="268">
        <f>SUM(M113:M120)</f>
        <v>0</v>
      </c>
      <c r="N121" s="268">
        <f t="shared" ref="N121" si="38">SUM(N113:N120)</f>
        <v>0</v>
      </c>
      <c r="O121" s="268">
        <f t="shared" ref="O121" si="39">SUM(O113:O120)</f>
        <v>0</v>
      </c>
      <c r="P121" s="268">
        <f t="shared" ref="P121" si="40">SUM(P113:P120)</f>
        <v>0</v>
      </c>
      <c r="Q121" s="268">
        <f t="shared" ref="Q121" si="41">SUM(Q113:Q120)</f>
        <v>0</v>
      </c>
      <c r="R121" s="268">
        <f t="shared" ref="R121" si="42">SUM(R113:R120)</f>
        <v>0</v>
      </c>
      <c r="S121" s="268">
        <f>SUM(S113:S120)</f>
        <v>0</v>
      </c>
      <c r="T121" s="268">
        <f t="shared" ref="T121" si="43">SUM(T113:T120)</f>
        <v>0</v>
      </c>
      <c r="U121" s="268">
        <f t="shared" ref="U121" si="44">SUM(U113:U120)</f>
        <v>0</v>
      </c>
      <c r="V121" s="268">
        <f t="shared" ref="V121" si="45">SUM(V113:V120)</f>
        <v>0</v>
      </c>
      <c r="W121" s="268">
        <f t="shared" ref="W121" si="46">SUM(W113:W120)</f>
        <v>0</v>
      </c>
      <c r="X121" s="268">
        <f t="shared" ref="X121" si="47">SUM(X113:X120)</f>
        <v>0</v>
      </c>
      <c r="Y121" s="268">
        <f t="shared" ref="Y121" si="48">SUM(Y113:Y120)</f>
        <v>0</v>
      </c>
      <c r="Z121" s="268">
        <f>SUM(Z113:Z120)</f>
        <v>0</v>
      </c>
      <c r="AA121" s="268">
        <f t="shared" ref="AA121" si="49">SUM(AA113:AA120)</f>
        <v>0</v>
      </c>
      <c r="AB121" s="268">
        <f t="shared" ref="AB121" si="50">SUM(AB113:AB120)</f>
        <v>0</v>
      </c>
      <c r="AC121" s="268">
        <f>SUM(AC113:AC120)</f>
        <v>0</v>
      </c>
      <c r="AD121" s="268">
        <f t="shared" ref="AD121" si="51">SUM(AD113:AD120)</f>
        <v>0</v>
      </c>
      <c r="AE121" s="268">
        <f t="shared" ref="AE121" si="52">SUM(AE113:AE120)</f>
        <v>0</v>
      </c>
      <c r="AF121" s="268">
        <f t="shared" ref="AF121" si="53">SUM(AF113:AF120)</f>
        <v>0</v>
      </c>
      <c r="AG121" s="268">
        <f t="shared" ref="AG121" si="54">SUM(AG113:AG120)</f>
        <v>0</v>
      </c>
      <c r="AH121" s="268">
        <f t="shared" ref="AH121" si="55">SUM(AH113:AH120)</f>
        <v>0</v>
      </c>
      <c r="AI121" s="268">
        <f t="shared" ref="AI121" si="56">SUM(AI113:AI120)</f>
        <v>0</v>
      </c>
      <c r="AJ121" s="268">
        <f>SUM(AJ113:AJ120)</f>
        <v>0</v>
      </c>
      <c r="AK121" s="268">
        <f t="shared" ref="AK121" si="57">SUM(AK113:AK120)</f>
        <v>0</v>
      </c>
      <c r="AL121" s="268">
        <f>SUM(AL113:AL120)</f>
        <v>0</v>
      </c>
      <c r="AM121" s="268">
        <f t="shared" ref="AM121" si="58">SUM(AM113:AM120)</f>
        <v>0</v>
      </c>
      <c r="AN121" s="268">
        <f t="shared" ref="AN121" si="59">SUM(AN113:AN120)</f>
        <v>0</v>
      </c>
      <c r="AO121" s="268">
        <f t="shared" ref="AO121" si="60">SUM(AO113:AO120)</f>
        <v>0</v>
      </c>
      <c r="AP121" s="268">
        <f t="shared" ref="AP121" si="61">SUM(AP113:AP120)</f>
        <v>0</v>
      </c>
      <c r="AQ121" s="268">
        <f t="shared" ref="AQ121" si="62">SUM(AQ113:AQ120)</f>
        <v>0</v>
      </c>
      <c r="AR121" s="268">
        <f t="shared" ref="AR121" si="63">SUM(AR113:AR120)</f>
        <v>0</v>
      </c>
      <c r="AS121" s="268">
        <f>SUM(AS113:AS120)</f>
        <v>0</v>
      </c>
      <c r="AT121" s="268">
        <f t="shared" ref="AT121" si="64">SUM(AT113:AT120)</f>
        <v>0</v>
      </c>
      <c r="AU121" s="268">
        <f t="shared" ref="AU121" si="65">SUM(AU113:AU120)</f>
        <v>0</v>
      </c>
      <c r="AV121" s="268">
        <f>SUM(AV113:AV120)</f>
        <v>0</v>
      </c>
      <c r="AW121" s="268">
        <f t="shared" ref="AW121" si="66">SUM(AW113:AW120)</f>
        <v>0</v>
      </c>
      <c r="AX121" s="268">
        <f t="shared" ref="AX121" si="67">SUM(AX113:AX120)</f>
        <v>0</v>
      </c>
      <c r="AY121" s="268">
        <f t="shared" ref="AY121" si="68">SUM(AY113:AY120)</f>
        <v>0</v>
      </c>
      <c r="AZ121" s="268">
        <f t="shared" ref="AZ121" si="69">SUM(AZ113:AZ120)</f>
        <v>0</v>
      </c>
      <c r="BA121" s="268">
        <f t="shared" ref="BA121" si="70">SUM(BA113:BA120)</f>
        <v>0</v>
      </c>
      <c r="BB121" s="370">
        <f t="shared" si="34"/>
        <v>0</v>
      </c>
      <c r="BC121" s="94">
        <f>SUM(F121:BA121)</f>
        <v>0</v>
      </c>
    </row>
    <row r="122" spans="1:55" ht="5.15" customHeight="1" x14ac:dyDescent="0.3">
      <c r="A122" s="106"/>
      <c r="B122" s="107"/>
      <c r="C122" s="107"/>
      <c r="D122" s="107"/>
      <c r="E122" s="263"/>
      <c r="F122" s="218"/>
      <c r="G122" s="218"/>
      <c r="H122" s="218"/>
      <c r="I122" s="218"/>
      <c r="J122" s="218"/>
      <c r="K122" s="218"/>
      <c r="L122" s="237"/>
      <c r="M122" s="237"/>
      <c r="N122" s="218"/>
      <c r="O122" s="218"/>
      <c r="P122" s="218"/>
      <c r="Q122" s="237"/>
      <c r="R122" s="237"/>
      <c r="S122" s="237"/>
      <c r="T122" s="237"/>
      <c r="U122" s="237"/>
      <c r="V122" s="237"/>
      <c r="W122" s="237"/>
      <c r="X122" s="237"/>
      <c r="Y122" s="237"/>
      <c r="Z122" s="237"/>
      <c r="AA122" s="237"/>
      <c r="AB122" s="237"/>
      <c r="AC122" s="237"/>
      <c r="AD122" s="237"/>
      <c r="AE122" s="237"/>
      <c r="AF122" s="237"/>
      <c r="AG122" s="237"/>
      <c r="AH122" s="237"/>
      <c r="AI122" s="237"/>
      <c r="AJ122" s="237"/>
      <c r="AK122" s="237"/>
      <c r="AL122" s="237"/>
      <c r="AM122" s="237"/>
      <c r="AN122" s="237"/>
      <c r="AO122" s="237"/>
      <c r="AP122" s="237"/>
      <c r="AQ122" s="237"/>
      <c r="AR122" s="237"/>
      <c r="AS122" s="237"/>
      <c r="AT122" s="237"/>
      <c r="AU122" s="237"/>
      <c r="AV122" s="237"/>
      <c r="AW122" s="237"/>
      <c r="AX122" s="237"/>
      <c r="AY122" s="237"/>
      <c r="AZ122" s="237"/>
      <c r="BA122" s="237"/>
      <c r="BB122" s="263"/>
      <c r="BC122" s="107"/>
    </row>
    <row r="123" spans="1:55" s="94" customFormat="1" ht="15" customHeight="1" thickBot="1" x14ac:dyDescent="0.35">
      <c r="A123" s="351"/>
      <c r="B123" s="352"/>
      <c r="C123" s="352"/>
      <c r="D123" s="352" t="str">
        <f>'VI. Prj. Budget-Uses'!C126</f>
        <v>Total Development Budget (4)</v>
      </c>
      <c r="E123" s="379">
        <f>IF(E144=E145,E144,"ERROR")</f>
        <v>0</v>
      </c>
      <c r="F123" s="379">
        <f>IF(F144=F145,F144,"ERROR")</f>
        <v>0</v>
      </c>
      <c r="G123" s="379">
        <f t="shared" ref="G123:BA123" si="71">IF(G144=G145,G144,"ERROR")</f>
        <v>0</v>
      </c>
      <c r="H123" s="379">
        <f t="shared" si="71"/>
        <v>0</v>
      </c>
      <c r="I123" s="379">
        <f t="shared" si="71"/>
        <v>0</v>
      </c>
      <c r="J123" s="379">
        <f t="shared" si="71"/>
        <v>0</v>
      </c>
      <c r="K123" s="379">
        <f t="shared" si="71"/>
        <v>0</v>
      </c>
      <c r="L123" s="379">
        <f t="shared" si="71"/>
        <v>0</v>
      </c>
      <c r="M123" s="379">
        <f t="shared" si="71"/>
        <v>0</v>
      </c>
      <c r="N123" s="379">
        <f t="shared" si="71"/>
        <v>0</v>
      </c>
      <c r="O123" s="379">
        <f t="shared" si="71"/>
        <v>0</v>
      </c>
      <c r="P123" s="379">
        <f t="shared" si="71"/>
        <v>0</v>
      </c>
      <c r="Q123" s="379">
        <f t="shared" si="71"/>
        <v>0</v>
      </c>
      <c r="R123" s="379">
        <f t="shared" si="71"/>
        <v>0</v>
      </c>
      <c r="S123" s="379">
        <f t="shared" si="71"/>
        <v>0</v>
      </c>
      <c r="T123" s="379">
        <f t="shared" si="71"/>
        <v>0</v>
      </c>
      <c r="U123" s="379">
        <f t="shared" si="71"/>
        <v>0</v>
      </c>
      <c r="V123" s="379">
        <f t="shared" si="71"/>
        <v>0</v>
      </c>
      <c r="W123" s="379">
        <f t="shared" si="71"/>
        <v>0</v>
      </c>
      <c r="X123" s="379">
        <f t="shared" si="71"/>
        <v>0</v>
      </c>
      <c r="Y123" s="379">
        <f t="shared" si="71"/>
        <v>0</v>
      </c>
      <c r="Z123" s="379">
        <f t="shared" si="71"/>
        <v>0</v>
      </c>
      <c r="AA123" s="379">
        <f t="shared" si="71"/>
        <v>0</v>
      </c>
      <c r="AB123" s="379">
        <f t="shared" si="71"/>
        <v>0</v>
      </c>
      <c r="AC123" s="379">
        <f t="shared" si="71"/>
        <v>0</v>
      </c>
      <c r="AD123" s="379">
        <f t="shared" si="71"/>
        <v>0</v>
      </c>
      <c r="AE123" s="379">
        <f t="shared" si="71"/>
        <v>0</v>
      </c>
      <c r="AF123" s="379">
        <f t="shared" si="71"/>
        <v>0</v>
      </c>
      <c r="AG123" s="379">
        <f t="shared" si="71"/>
        <v>0</v>
      </c>
      <c r="AH123" s="379">
        <f t="shared" si="71"/>
        <v>0</v>
      </c>
      <c r="AI123" s="379">
        <f t="shared" si="71"/>
        <v>0</v>
      </c>
      <c r="AJ123" s="379">
        <f t="shared" si="71"/>
        <v>0</v>
      </c>
      <c r="AK123" s="379">
        <f t="shared" si="71"/>
        <v>0</v>
      </c>
      <c r="AL123" s="379">
        <f t="shared" si="71"/>
        <v>0</v>
      </c>
      <c r="AM123" s="379">
        <f t="shared" si="71"/>
        <v>0</v>
      </c>
      <c r="AN123" s="379">
        <f t="shared" si="71"/>
        <v>0</v>
      </c>
      <c r="AO123" s="379">
        <f t="shared" si="71"/>
        <v>0</v>
      </c>
      <c r="AP123" s="379">
        <f t="shared" si="71"/>
        <v>0</v>
      </c>
      <c r="AQ123" s="379">
        <f t="shared" si="71"/>
        <v>0</v>
      </c>
      <c r="AR123" s="379">
        <f t="shared" si="71"/>
        <v>0</v>
      </c>
      <c r="AS123" s="379">
        <f t="shared" si="71"/>
        <v>0</v>
      </c>
      <c r="AT123" s="379">
        <f t="shared" si="71"/>
        <v>0</v>
      </c>
      <c r="AU123" s="379">
        <f t="shared" si="71"/>
        <v>0</v>
      </c>
      <c r="AV123" s="379">
        <f t="shared" si="71"/>
        <v>0</v>
      </c>
      <c r="AW123" s="379">
        <f t="shared" si="71"/>
        <v>0</v>
      </c>
      <c r="AX123" s="379">
        <f t="shared" si="71"/>
        <v>0</v>
      </c>
      <c r="AY123" s="379">
        <f t="shared" si="71"/>
        <v>0</v>
      </c>
      <c r="AZ123" s="379">
        <f t="shared" si="71"/>
        <v>0</v>
      </c>
      <c r="BA123" s="379">
        <f t="shared" si="71"/>
        <v>0</v>
      </c>
      <c r="BB123" s="371">
        <f t="shared" si="34"/>
        <v>0</v>
      </c>
      <c r="BC123" s="352">
        <f>SUM(F123:BA123)</f>
        <v>0</v>
      </c>
    </row>
    <row r="124" spans="1:55" ht="5.15" customHeight="1" thickTop="1" x14ac:dyDescent="0.3">
      <c r="A124" s="154"/>
      <c r="E124" s="262"/>
      <c r="F124" s="194"/>
      <c r="G124" s="194"/>
      <c r="H124" s="194"/>
      <c r="I124" s="194"/>
      <c r="J124" s="194"/>
      <c r="K124" s="194"/>
      <c r="L124" s="233"/>
      <c r="M124" s="233"/>
      <c r="N124" s="194"/>
      <c r="O124" s="194"/>
      <c r="P124" s="194"/>
      <c r="Q124" s="233"/>
      <c r="R124" s="233"/>
      <c r="S124" s="233"/>
      <c r="T124" s="233"/>
      <c r="U124" s="233"/>
      <c r="V124" s="233"/>
      <c r="W124" s="233"/>
      <c r="X124" s="233"/>
      <c r="Y124" s="233"/>
      <c r="Z124" s="233"/>
      <c r="AA124" s="233"/>
      <c r="AB124" s="233"/>
      <c r="AC124" s="233"/>
      <c r="AD124" s="233"/>
      <c r="AE124" s="233"/>
      <c r="AF124" s="233"/>
      <c r="AG124" s="233"/>
      <c r="AH124" s="233"/>
      <c r="AI124" s="233"/>
      <c r="AJ124" s="233"/>
      <c r="AK124" s="233"/>
      <c r="AL124" s="233"/>
      <c r="AM124" s="233"/>
      <c r="AN124" s="233"/>
      <c r="AO124" s="233"/>
      <c r="AP124" s="233"/>
      <c r="AQ124" s="233"/>
      <c r="AR124" s="233"/>
      <c r="AS124" s="233"/>
      <c r="AT124" s="233"/>
      <c r="AU124" s="233"/>
      <c r="AV124" s="233"/>
      <c r="AW124" s="233"/>
      <c r="AX124" s="233"/>
      <c r="AY124" s="233"/>
      <c r="AZ124" s="233"/>
      <c r="BA124" s="233"/>
      <c r="BB124" s="262"/>
    </row>
    <row r="125" spans="1:55" ht="15" customHeight="1" x14ac:dyDescent="0.3">
      <c r="A125" s="221" t="s">
        <v>714</v>
      </c>
      <c r="E125" s="262"/>
      <c r="F125" s="194"/>
      <c r="G125" s="194"/>
      <c r="H125" s="194"/>
      <c r="I125" s="194"/>
      <c r="J125" s="194"/>
      <c r="K125" s="194"/>
      <c r="L125" s="233"/>
      <c r="M125" s="233"/>
      <c r="N125" s="194"/>
      <c r="O125" s="194"/>
      <c r="P125" s="194"/>
      <c r="Q125" s="233"/>
      <c r="R125" s="233"/>
      <c r="S125" s="233"/>
      <c r="T125" s="233"/>
      <c r="U125" s="233"/>
      <c r="V125" s="233"/>
      <c r="W125" s="233"/>
      <c r="X125" s="233"/>
      <c r="Y125" s="233"/>
      <c r="Z125" s="233"/>
      <c r="AA125" s="233"/>
      <c r="AB125" s="233"/>
      <c r="AC125" s="233"/>
      <c r="AD125" s="233"/>
      <c r="AE125" s="233"/>
      <c r="AF125" s="233"/>
      <c r="AG125" s="233"/>
      <c r="AH125" s="233"/>
      <c r="AI125" s="233"/>
      <c r="AJ125" s="233"/>
      <c r="AK125" s="233"/>
      <c r="AL125" s="233"/>
      <c r="AM125" s="233"/>
      <c r="AN125" s="233"/>
      <c r="AO125" s="233"/>
      <c r="AP125" s="233"/>
      <c r="AQ125" s="233"/>
      <c r="AR125" s="233"/>
      <c r="AS125" s="233"/>
      <c r="AT125" s="233"/>
      <c r="AU125" s="233"/>
      <c r="AV125" s="233"/>
      <c r="AW125" s="233"/>
      <c r="AX125" s="233"/>
      <c r="AY125" s="233"/>
      <c r="AZ125" s="233"/>
      <c r="BA125" s="233"/>
      <c r="BB125" s="262"/>
    </row>
    <row r="126" spans="1:55" ht="15" customHeight="1" x14ac:dyDescent="0.3">
      <c r="A126" s="116"/>
      <c r="B126" s="171" t="str">
        <f>'V. Sources '!A37</f>
        <v>Sponsor Equity</v>
      </c>
      <c r="C126" s="171"/>
      <c r="D126" s="171"/>
      <c r="E126" s="369">
        <f>'V. Sources '!M37</f>
        <v>0</v>
      </c>
      <c r="F126" s="81"/>
      <c r="G126" s="81"/>
      <c r="H126" s="81"/>
      <c r="I126" s="81"/>
      <c r="J126" s="81"/>
      <c r="K126" s="81"/>
      <c r="L126" s="71"/>
      <c r="M126" s="71"/>
      <c r="N126" s="81"/>
      <c r="O126" s="81"/>
      <c r="P126" s="8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c r="BB126" s="369">
        <f t="shared" ref="BB126:BB133" si="72">IF(BC126=E126,BC126,"ERROR")</f>
        <v>0</v>
      </c>
      <c r="BC126" s="20">
        <f t="shared" ref="BC126:BC136" si="73">SUM(F126:BA126)</f>
        <v>0</v>
      </c>
    </row>
    <row r="127" spans="1:55" ht="15" customHeight="1" x14ac:dyDescent="0.3">
      <c r="A127" s="113"/>
      <c r="B127" s="77" t="str">
        <f>'V. Sources '!A38</f>
        <v>Grant - Negative Basis Adjustment</v>
      </c>
      <c r="C127" s="77"/>
      <c r="D127" s="77"/>
      <c r="E127" s="260">
        <f>'V. Sources '!M38</f>
        <v>0</v>
      </c>
      <c r="F127" s="74"/>
      <c r="G127" s="74"/>
      <c r="H127" s="74"/>
      <c r="I127" s="74"/>
      <c r="J127" s="74"/>
      <c r="K127" s="74"/>
      <c r="L127" s="24"/>
      <c r="M127" s="24"/>
      <c r="N127" s="74"/>
      <c r="O127" s="74"/>
      <c r="P127" s="7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60">
        <f t="shared" si="72"/>
        <v>0</v>
      </c>
      <c r="BC127" s="20">
        <f t="shared" si="73"/>
        <v>0</v>
      </c>
    </row>
    <row r="128" spans="1:55" ht="15" customHeight="1" x14ac:dyDescent="0.3">
      <c r="A128" s="113"/>
      <c r="B128" s="77" t="str">
        <f>'V. Sources '!A39</f>
        <v>Historic Equity - Negative Basis Adj.</v>
      </c>
      <c r="C128" s="77"/>
      <c r="D128" s="77"/>
      <c r="E128" s="260">
        <f>'V. Sources '!M39</f>
        <v>0</v>
      </c>
      <c r="F128" s="74"/>
      <c r="G128" s="74"/>
      <c r="H128" s="74"/>
      <c r="I128" s="74"/>
      <c r="J128" s="74"/>
      <c r="K128" s="74"/>
      <c r="L128" s="24"/>
      <c r="M128" s="24"/>
      <c r="N128" s="74"/>
      <c r="O128" s="74"/>
      <c r="P128" s="7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60">
        <f t="shared" si="72"/>
        <v>0</v>
      </c>
      <c r="BC128" s="20">
        <f t="shared" si="73"/>
        <v>0</v>
      </c>
    </row>
    <row r="129" spans="1:55" ht="15" customHeight="1" x14ac:dyDescent="0.3">
      <c r="A129" s="113"/>
      <c r="B129" s="77" t="str">
        <f>'V. Sources '!A40</f>
        <v>Senior Debt - Financial Institution</v>
      </c>
      <c r="C129" s="77"/>
      <c r="D129" s="77"/>
      <c r="E129" s="260">
        <f>'V. Sources '!M40</f>
        <v>0</v>
      </c>
      <c r="F129" s="74"/>
      <c r="G129" s="74"/>
      <c r="H129" s="74"/>
      <c r="I129" s="74"/>
      <c r="J129" s="74"/>
      <c r="K129" s="74"/>
      <c r="L129" s="24"/>
      <c r="M129" s="24"/>
      <c r="N129" s="74"/>
      <c r="O129" s="74"/>
      <c r="P129" s="74"/>
      <c r="Q129" s="24"/>
      <c r="R129" s="24"/>
      <c r="S129" s="24"/>
      <c r="T129" s="24"/>
      <c r="U129" s="24"/>
      <c r="V129" s="24"/>
      <c r="W129" s="82"/>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c r="AY129" s="24"/>
      <c r="AZ129" s="24"/>
      <c r="BA129" s="24"/>
      <c r="BB129" s="260">
        <f t="shared" si="72"/>
        <v>0</v>
      </c>
      <c r="BC129" s="20">
        <f t="shared" si="73"/>
        <v>0</v>
      </c>
    </row>
    <row r="130" spans="1:55" ht="15" customHeight="1" x14ac:dyDescent="0.3">
      <c r="A130" s="113"/>
      <c r="B130" s="77" t="str">
        <f>'V. Sources '!A41</f>
        <v>DURF Loan</v>
      </c>
      <c r="C130" s="77"/>
      <c r="D130" s="77"/>
      <c r="E130" s="260">
        <f>'V. Sources '!M41</f>
        <v>0</v>
      </c>
      <c r="F130" s="74"/>
      <c r="G130" s="74"/>
      <c r="H130" s="74"/>
      <c r="I130" s="74"/>
      <c r="J130" s="74"/>
      <c r="K130" s="74"/>
      <c r="L130" s="24"/>
      <c r="M130" s="24"/>
      <c r="N130" s="74"/>
      <c r="O130" s="74"/>
      <c r="P130" s="74"/>
      <c r="Q130" s="24"/>
      <c r="R130" s="24"/>
      <c r="S130" s="24"/>
      <c r="T130" s="82"/>
      <c r="U130" s="24"/>
      <c r="V130" s="24"/>
      <c r="W130" s="82"/>
      <c r="X130" s="82"/>
      <c r="Y130" s="24"/>
      <c r="Z130" s="24"/>
      <c r="AA130" s="82"/>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60">
        <f t="shared" si="72"/>
        <v>0</v>
      </c>
      <c r="BC130" s="20">
        <f t="shared" si="73"/>
        <v>0</v>
      </c>
    </row>
    <row r="131" spans="1:55" ht="15" customHeight="1" x14ac:dyDescent="0.3">
      <c r="A131" s="113"/>
      <c r="B131" s="77" t="str">
        <f>'V. Sources '!A42</f>
        <v>DURF Loan Amount Repaid From Development Budget</v>
      </c>
      <c r="C131" s="77"/>
      <c r="D131" s="77"/>
      <c r="E131" s="260">
        <f>'V. Sources '!M42</f>
        <v>0</v>
      </c>
      <c r="F131" s="74"/>
      <c r="G131" s="74"/>
      <c r="H131" s="74"/>
      <c r="I131" s="74"/>
      <c r="J131" s="74"/>
      <c r="K131" s="74"/>
      <c r="L131" s="24"/>
      <c r="M131" s="24"/>
      <c r="N131" s="74"/>
      <c r="O131" s="74"/>
      <c r="P131" s="74"/>
      <c r="Q131" s="24"/>
      <c r="R131" s="82"/>
      <c r="S131" s="82"/>
      <c r="T131" s="82"/>
      <c r="U131" s="82"/>
      <c r="V131" s="82"/>
      <c r="W131" s="82"/>
      <c r="X131" s="82"/>
      <c r="Y131" s="82"/>
      <c r="Z131" s="82"/>
      <c r="AA131" s="82"/>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60">
        <f t="shared" si="72"/>
        <v>0</v>
      </c>
      <c r="BC131" s="20">
        <f t="shared" si="73"/>
        <v>0</v>
      </c>
    </row>
    <row r="132" spans="1:55" ht="15" customHeight="1" x14ac:dyDescent="0.3">
      <c r="A132" s="113"/>
      <c r="B132" s="77" t="str">
        <f>'V. Sources '!A43</f>
        <v>Subordinate Debt</v>
      </c>
      <c r="C132" s="77"/>
      <c r="D132" s="77"/>
      <c r="E132" s="260">
        <f>'V. Sources '!M43</f>
        <v>0</v>
      </c>
      <c r="F132" s="74"/>
      <c r="G132" s="74"/>
      <c r="H132" s="74"/>
      <c r="I132" s="74"/>
      <c r="J132" s="74"/>
      <c r="K132" s="24"/>
      <c r="L132" s="82"/>
      <c r="M132" s="24"/>
      <c r="N132" s="74"/>
      <c r="O132" s="74"/>
      <c r="P132" s="24"/>
      <c r="Q132" s="82"/>
      <c r="R132" s="82"/>
      <c r="S132" s="82"/>
      <c r="T132" s="82"/>
      <c r="U132" s="82"/>
      <c r="V132" s="82"/>
      <c r="W132" s="82"/>
      <c r="X132" s="82"/>
      <c r="Y132" s="82"/>
      <c r="Z132" s="82"/>
      <c r="AA132" s="82"/>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60">
        <f t="shared" si="72"/>
        <v>0</v>
      </c>
      <c r="BC132" s="20">
        <f t="shared" si="73"/>
        <v>0</v>
      </c>
    </row>
    <row r="133" spans="1:55" ht="15" customHeight="1" x14ac:dyDescent="0.3">
      <c r="A133" s="154"/>
      <c r="B133" s="20" t="str">
        <f>'V. Sources '!A44</f>
        <v>Other Government Financing</v>
      </c>
      <c r="E133" s="262">
        <f>'V. Sources '!M44</f>
        <v>0</v>
      </c>
      <c r="F133" s="16"/>
      <c r="G133" s="16"/>
      <c r="H133" s="16"/>
      <c r="I133" s="16"/>
      <c r="J133" s="16"/>
      <c r="K133" s="15"/>
      <c r="L133" s="17"/>
      <c r="M133" s="15"/>
      <c r="N133" s="16"/>
      <c r="O133" s="16"/>
      <c r="P133" s="15"/>
      <c r="Q133" s="17"/>
      <c r="R133" s="17"/>
      <c r="S133" s="17"/>
      <c r="T133" s="17"/>
      <c r="U133" s="17"/>
      <c r="V133" s="17"/>
      <c r="W133" s="17"/>
      <c r="X133" s="17"/>
      <c r="Y133" s="17"/>
      <c r="Z133" s="17"/>
      <c r="AA133" s="17"/>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262">
        <f t="shared" si="72"/>
        <v>0</v>
      </c>
      <c r="BC133" s="20">
        <f t="shared" si="73"/>
        <v>0</v>
      </c>
    </row>
    <row r="134" spans="1:55" s="94" customFormat="1" ht="15" customHeight="1" thickBot="1" x14ac:dyDescent="0.35">
      <c r="A134" s="351"/>
      <c r="B134" s="352"/>
      <c r="C134" s="352"/>
      <c r="D134" s="352" t="s">
        <v>715</v>
      </c>
      <c r="E134" s="380">
        <f>IF(E144=E145,E144,"ERROR")</f>
        <v>0</v>
      </c>
      <c r="F134" s="386">
        <f>IF(F145=F144,F145,"ERROR")</f>
        <v>0</v>
      </c>
      <c r="G134" s="386">
        <f t="shared" ref="G134:AZ134" si="74">IF(G145=G144,G145,"ERROR")</f>
        <v>0</v>
      </c>
      <c r="H134" s="386">
        <f t="shared" si="74"/>
        <v>0</v>
      </c>
      <c r="I134" s="386">
        <f t="shared" si="74"/>
        <v>0</v>
      </c>
      <c r="J134" s="386">
        <f t="shared" si="74"/>
        <v>0</v>
      </c>
      <c r="K134" s="386">
        <f t="shared" si="74"/>
        <v>0</v>
      </c>
      <c r="L134" s="386">
        <f t="shared" si="74"/>
        <v>0</v>
      </c>
      <c r="M134" s="386">
        <f t="shared" si="74"/>
        <v>0</v>
      </c>
      <c r="N134" s="386">
        <f t="shared" si="74"/>
        <v>0</v>
      </c>
      <c r="O134" s="386">
        <f t="shared" si="74"/>
        <v>0</v>
      </c>
      <c r="P134" s="386">
        <f t="shared" si="74"/>
        <v>0</v>
      </c>
      <c r="Q134" s="386">
        <f t="shared" si="74"/>
        <v>0</v>
      </c>
      <c r="R134" s="386">
        <f t="shared" si="74"/>
        <v>0</v>
      </c>
      <c r="S134" s="386">
        <f>IF(S145=S144,S145,"ERROR")</f>
        <v>0</v>
      </c>
      <c r="T134" s="386">
        <f t="shared" si="74"/>
        <v>0</v>
      </c>
      <c r="U134" s="386">
        <f t="shared" si="74"/>
        <v>0</v>
      </c>
      <c r="V134" s="386">
        <f t="shared" si="74"/>
        <v>0</v>
      </c>
      <c r="W134" s="386">
        <f t="shared" si="74"/>
        <v>0</v>
      </c>
      <c r="X134" s="386">
        <f t="shared" si="74"/>
        <v>0</v>
      </c>
      <c r="Y134" s="386">
        <f t="shared" si="74"/>
        <v>0</v>
      </c>
      <c r="Z134" s="386">
        <f t="shared" si="74"/>
        <v>0</v>
      </c>
      <c r="AA134" s="386">
        <f>IF(AA145=AA144,AA145,"ERROR")</f>
        <v>0</v>
      </c>
      <c r="AB134" s="386">
        <f t="shared" si="74"/>
        <v>0</v>
      </c>
      <c r="AC134" s="386">
        <f t="shared" si="74"/>
        <v>0</v>
      </c>
      <c r="AD134" s="386">
        <f t="shared" si="74"/>
        <v>0</v>
      </c>
      <c r="AE134" s="386">
        <f t="shared" si="74"/>
        <v>0</v>
      </c>
      <c r="AF134" s="386">
        <f t="shared" si="74"/>
        <v>0</v>
      </c>
      <c r="AG134" s="386">
        <f>IF(AG145=AG144,AG145,"ERROR")</f>
        <v>0</v>
      </c>
      <c r="AH134" s="386">
        <f t="shared" si="74"/>
        <v>0</v>
      </c>
      <c r="AI134" s="386">
        <f t="shared" si="74"/>
        <v>0</v>
      </c>
      <c r="AJ134" s="386">
        <f t="shared" si="74"/>
        <v>0</v>
      </c>
      <c r="AK134" s="386">
        <f t="shared" si="74"/>
        <v>0</v>
      </c>
      <c r="AL134" s="386">
        <f t="shared" si="74"/>
        <v>0</v>
      </c>
      <c r="AM134" s="386">
        <f t="shared" si="74"/>
        <v>0</v>
      </c>
      <c r="AN134" s="386">
        <f>IF(AN145=AN144,AN145,"ERROR")</f>
        <v>0</v>
      </c>
      <c r="AO134" s="386">
        <f t="shared" si="74"/>
        <v>0</v>
      </c>
      <c r="AP134" s="386">
        <f t="shared" si="74"/>
        <v>0</v>
      </c>
      <c r="AQ134" s="386">
        <f t="shared" si="74"/>
        <v>0</v>
      </c>
      <c r="AR134" s="386">
        <f t="shared" si="74"/>
        <v>0</v>
      </c>
      <c r="AS134" s="386">
        <f t="shared" si="74"/>
        <v>0</v>
      </c>
      <c r="AT134" s="386">
        <f>IF(AT145=AT144,AT145,"ERROR")</f>
        <v>0</v>
      </c>
      <c r="AU134" s="386">
        <f t="shared" si="74"/>
        <v>0</v>
      </c>
      <c r="AV134" s="386">
        <f t="shared" si="74"/>
        <v>0</v>
      </c>
      <c r="AW134" s="386">
        <f t="shared" si="74"/>
        <v>0</v>
      </c>
      <c r="AX134" s="386">
        <f t="shared" si="74"/>
        <v>0</v>
      </c>
      <c r="AY134" s="386">
        <f t="shared" si="74"/>
        <v>0</v>
      </c>
      <c r="AZ134" s="386">
        <f t="shared" si="74"/>
        <v>0</v>
      </c>
      <c r="BA134" s="386">
        <f>IF(BA145=BA144,BA145,"ERROR")</f>
        <v>0</v>
      </c>
      <c r="BB134" s="371">
        <f t="shared" ref="BB134" si="75">IF(BC134=E134,BC134,"ERROR")</f>
        <v>0</v>
      </c>
      <c r="BC134" s="352">
        <f t="shared" si="73"/>
        <v>0</v>
      </c>
    </row>
    <row r="135" spans="1:55" ht="5.15" customHeight="1" thickTop="1" x14ac:dyDescent="0.3">
      <c r="A135" s="154"/>
      <c r="E135" s="353"/>
      <c r="F135" s="354"/>
      <c r="G135" s="353"/>
      <c r="H135" s="355"/>
      <c r="I135" s="356"/>
      <c r="J135" s="356"/>
      <c r="K135" s="356"/>
      <c r="L135" s="354"/>
      <c r="M135" s="354"/>
      <c r="N135" s="354"/>
      <c r="O135" s="357"/>
      <c r="P135" s="356"/>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7"/>
      <c r="AY135" s="357"/>
      <c r="AZ135" s="357"/>
      <c r="BA135" s="357"/>
      <c r="BB135" s="372"/>
    </row>
    <row r="136" spans="1:55" s="94" customFormat="1" ht="15" customHeight="1" x14ac:dyDescent="0.3">
      <c r="A136" s="358" t="s">
        <v>716</v>
      </c>
      <c r="B136" s="162"/>
      <c r="C136" s="162"/>
      <c r="D136" s="162"/>
      <c r="E136" s="359"/>
      <c r="F136" s="360"/>
      <c r="G136" s="360"/>
      <c r="H136" s="360"/>
      <c r="I136" s="360"/>
      <c r="J136" s="360"/>
      <c r="K136" s="360"/>
      <c r="L136" s="360"/>
      <c r="M136" s="360"/>
      <c r="N136" s="360"/>
      <c r="O136" s="361"/>
      <c r="P136" s="360"/>
      <c r="Q136" s="361"/>
      <c r="R136" s="361"/>
      <c r="S136" s="361"/>
      <c r="T136" s="361"/>
      <c r="U136" s="361"/>
      <c r="V136" s="361"/>
      <c r="W136" s="361"/>
      <c r="X136" s="361"/>
      <c r="Y136" s="361"/>
      <c r="Z136" s="361"/>
      <c r="AA136" s="361"/>
      <c r="AB136" s="361"/>
      <c r="AC136" s="361"/>
      <c r="AD136" s="361"/>
      <c r="AE136" s="361"/>
      <c r="AF136" s="361"/>
      <c r="AG136" s="361"/>
      <c r="AH136" s="361"/>
      <c r="AI136" s="361"/>
      <c r="AJ136" s="361"/>
      <c r="AK136" s="361"/>
      <c r="AL136" s="361"/>
      <c r="AM136" s="361"/>
      <c r="AN136" s="361"/>
      <c r="AO136" s="361"/>
      <c r="AP136" s="361"/>
      <c r="AQ136" s="361"/>
      <c r="AR136" s="361"/>
      <c r="AS136" s="361"/>
      <c r="AT136" s="361"/>
      <c r="AU136" s="361"/>
      <c r="AV136" s="361"/>
      <c r="AW136" s="361"/>
      <c r="AX136" s="361"/>
      <c r="AY136" s="361"/>
      <c r="AZ136" s="361"/>
      <c r="BA136" s="361"/>
      <c r="BB136" s="373">
        <f>IF(BC136=E134,BC136,"ERROR")</f>
        <v>0</v>
      </c>
      <c r="BC136" s="94">
        <f t="shared" si="73"/>
        <v>0</v>
      </c>
    </row>
    <row r="137" spans="1:55" s="94" customFormat="1" ht="15" customHeight="1" x14ac:dyDescent="0.3">
      <c r="A137" s="119" t="s">
        <v>717</v>
      </c>
      <c r="B137" s="120"/>
      <c r="C137" s="120"/>
      <c r="D137" s="120"/>
      <c r="E137" s="362"/>
      <c r="F137" s="387">
        <f>F136</f>
        <v>0</v>
      </c>
      <c r="G137" s="387">
        <f>G136+F137</f>
        <v>0</v>
      </c>
      <c r="H137" s="387">
        <f>H136+G137</f>
        <v>0</v>
      </c>
      <c r="I137" s="387">
        <f t="shared" ref="I137:L137" si="76">I136+H137</f>
        <v>0</v>
      </c>
      <c r="J137" s="387">
        <f t="shared" si="76"/>
        <v>0</v>
      </c>
      <c r="K137" s="387">
        <f t="shared" si="76"/>
        <v>0</v>
      </c>
      <c r="L137" s="387">
        <f t="shared" si="76"/>
        <v>0</v>
      </c>
      <c r="M137" s="387">
        <f t="shared" ref="M137" si="77">M136+L137</f>
        <v>0</v>
      </c>
      <c r="N137" s="387">
        <f t="shared" ref="N137" si="78">N136+M137</f>
        <v>0</v>
      </c>
      <c r="O137" s="387">
        <f t="shared" ref="O137:P137" si="79">O136+N137</f>
        <v>0</v>
      </c>
      <c r="P137" s="387">
        <f t="shared" si="79"/>
        <v>0</v>
      </c>
      <c r="Q137" s="387">
        <f t="shared" ref="Q137" si="80">Q136+P137</f>
        <v>0</v>
      </c>
      <c r="R137" s="387">
        <f>R136+Q137</f>
        <v>0</v>
      </c>
      <c r="S137" s="387">
        <f t="shared" ref="S137" si="81">S136+R137</f>
        <v>0</v>
      </c>
      <c r="T137" s="387">
        <f t="shared" ref="T137" si="82">T136+S137</f>
        <v>0</v>
      </c>
      <c r="U137" s="387">
        <f t="shared" ref="U137" si="83">U136+T137</f>
        <v>0</v>
      </c>
      <c r="V137" s="387">
        <f t="shared" ref="V137" si="84">V136+U137</f>
        <v>0</v>
      </c>
      <c r="W137" s="387">
        <f t="shared" ref="W137" si="85">W136+V137</f>
        <v>0</v>
      </c>
      <c r="X137" s="387">
        <f>X136+W137</f>
        <v>0</v>
      </c>
      <c r="Y137" s="387">
        <f t="shared" ref="Y137" si="86">Y136+X137</f>
        <v>0</v>
      </c>
      <c r="Z137" s="387">
        <f t="shared" ref="Z137" si="87">Z136+Y137</f>
        <v>0</v>
      </c>
      <c r="AA137" s="387">
        <f t="shared" ref="AA137" si="88">AA136+Z137</f>
        <v>0</v>
      </c>
      <c r="AB137" s="387">
        <f t="shared" ref="AB137" si="89">AB136+AA137</f>
        <v>0</v>
      </c>
      <c r="AC137" s="387">
        <f t="shared" ref="AC137" si="90">AC136+AB137</f>
        <v>0</v>
      </c>
      <c r="AD137" s="387">
        <f t="shared" ref="AD137" si="91">AD136+AC137</f>
        <v>0</v>
      </c>
      <c r="AE137" s="387">
        <f>AE136+AD137</f>
        <v>0</v>
      </c>
      <c r="AF137" s="387">
        <f t="shared" ref="AF137" si="92">AF136+AE137</f>
        <v>0</v>
      </c>
      <c r="AG137" s="387">
        <f t="shared" ref="AG137" si="93">AG136+AF137</f>
        <v>0</v>
      </c>
      <c r="AH137" s="387">
        <f t="shared" ref="AH137" si="94">AH136+AG137</f>
        <v>0</v>
      </c>
      <c r="AI137" s="387">
        <f t="shared" ref="AI137" si="95">AI136+AH137</f>
        <v>0</v>
      </c>
      <c r="AJ137" s="387">
        <f>AJ136+AI137</f>
        <v>0</v>
      </c>
      <c r="AK137" s="387">
        <f t="shared" ref="AK137" si="96">AK136+AJ137</f>
        <v>0</v>
      </c>
      <c r="AL137" s="387">
        <f t="shared" ref="AL137" si="97">AL136+AK137</f>
        <v>0</v>
      </c>
      <c r="AM137" s="387">
        <f t="shared" ref="AM137" si="98">AM136+AL137</f>
        <v>0</v>
      </c>
      <c r="AN137" s="387">
        <f t="shared" ref="AN137" si="99">AN136+AM137</f>
        <v>0</v>
      </c>
      <c r="AO137" s="387">
        <f t="shared" ref="AO137" si="100">AO136+AN137</f>
        <v>0</v>
      </c>
      <c r="AP137" s="387">
        <f>AP136+AO137</f>
        <v>0</v>
      </c>
      <c r="AQ137" s="387">
        <f t="shared" ref="AQ137" si="101">AQ136+AP137</f>
        <v>0</v>
      </c>
      <c r="AR137" s="387">
        <f t="shared" ref="AR137" si="102">AR136+AQ137</f>
        <v>0</v>
      </c>
      <c r="AS137" s="387">
        <f t="shared" ref="AS137" si="103">AS136+AR137</f>
        <v>0</v>
      </c>
      <c r="AT137" s="387">
        <f t="shared" ref="AT137" si="104">AT136+AS137</f>
        <v>0</v>
      </c>
      <c r="AU137" s="387">
        <f t="shared" ref="AU137" si="105">AU136+AT137</f>
        <v>0</v>
      </c>
      <c r="AV137" s="387">
        <f t="shared" ref="AV137" si="106">AV136+AU137</f>
        <v>0</v>
      </c>
      <c r="AW137" s="387">
        <f>AW136+AV137</f>
        <v>0</v>
      </c>
      <c r="AX137" s="387">
        <f t="shared" ref="AX137" si="107">AX136+AW137</f>
        <v>0</v>
      </c>
      <c r="AY137" s="387">
        <f t="shared" ref="AY137" si="108">AY136+AX137</f>
        <v>0</v>
      </c>
      <c r="AZ137" s="387">
        <f t="shared" ref="AZ137" si="109">AZ136+AY137</f>
        <v>0</v>
      </c>
      <c r="BA137" s="387">
        <f t="shared" ref="BA137" si="110">BA136+AZ137</f>
        <v>0</v>
      </c>
      <c r="BB137" s="273">
        <f>IF(BC137=E134,BC137,"ERROR")</f>
        <v>0</v>
      </c>
      <c r="BC137" s="363">
        <f>MAX(F137:BA137)</f>
        <v>0</v>
      </c>
    </row>
    <row r="138" spans="1:55" ht="21" customHeight="1" x14ac:dyDescent="0.3">
      <c r="A138" s="829" t="s">
        <v>615</v>
      </c>
      <c r="B138" s="830"/>
      <c r="C138" s="830"/>
      <c r="D138" s="830"/>
      <c r="E138" s="831"/>
    </row>
    <row r="139" spans="1:55" ht="24.75" customHeight="1" x14ac:dyDescent="0.3">
      <c r="A139" s="721" t="s">
        <v>616</v>
      </c>
      <c r="B139" s="722"/>
      <c r="C139" s="722"/>
      <c r="D139" s="722"/>
      <c r="E139" s="723"/>
    </row>
    <row r="140" spans="1:55" ht="71.25" customHeight="1" x14ac:dyDescent="0.3">
      <c r="A140" s="817" t="s">
        <v>718</v>
      </c>
      <c r="B140" s="818"/>
      <c r="C140" s="818"/>
      <c r="D140" s="818"/>
      <c r="E140" s="819"/>
      <c r="F140" s="364"/>
      <c r="G140" s="364"/>
      <c r="H140" s="364"/>
      <c r="I140" s="364"/>
      <c r="J140" s="364"/>
      <c r="K140" s="364"/>
    </row>
    <row r="141" spans="1:55" ht="49" customHeight="1" x14ac:dyDescent="0.35">
      <c r="A141" s="817" t="s">
        <v>719</v>
      </c>
      <c r="B141" s="818"/>
      <c r="C141" s="818"/>
      <c r="D141" s="818"/>
      <c r="E141" s="819"/>
      <c r="F141" s="166"/>
    </row>
    <row r="142" spans="1:55" ht="50.25" customHeight="1" x14ac:dyDescent="0.35">
      <c r="A142" s="817" t="s">
        <v>720</v>
      </c>
      <c r="B142" s="818"/>
      <c r="C142" s="818"/>
      <c r="D142" s="818"/>
      <c r="E142" s="819"/>
      <c r="F142" s="166"/>
    </row>
    <row r="143" spans="1:55" ht="37.5" customHeight="1" x14ac:dyDescent="0.3">
      <c r="A143" s="826" t="s">
        <v>721</v>
      </c>
      <c r="B143" s="827"/>
      <c r="C143" s="827"/>
      <c r="D143" s="827"/>
      <c r="E143" s="828"/>
      <c r="F143" s="353"/>
      <c r="G143" s="353"/>
      <c r="H143" s="353"/>
      <c r="I143" s="353"/>
      <c r="J143" s="353"/>
      <c r="K143" s="353"/>
      <c r="L143" s="353"/>
      <c r="M143" s="353"/>
      <c r="N143" s="353"/>
      <c r="O143" s="353"/>
      <c r="P143" s="353"/>
      <c r="Q143" s="353"/>
      <c r="R143" s="353"/>
      <c r="S143" s="353"/>
      <c r="T143" s="353"/>
      <c r="U143" s="353"/>
      <c r="V143" s="353"/>
      <c r="W143" s="353"/>
      <c r="X143" s="353"/>
      <c r="Y143" s="353"/>
      <c r="Z143" s="353"/>
      <c r="AA143" s="353"/>
      <c r="AB143" s="353"/>
      <c r="AC143" s="353"/>
      <c r="AD143" s="353"/>
      <c r="AE143" s="353"/>
      <c r="AF143" s="353"/>
      <c r="AG143" s="353"/>
      <c r="AH143" s="353"/>
      <c r="AI143" s="353"/>
      <c r="AJ143" s="353"/>
      <c r="AK143" s="353"/>
      <c r="AL143" s="353"/>
      <c r="AM143" s="353"/>
      <c r="AN143" s="353"/>
      <c r="AO143" s="353"/>
      <c r="AP143" s="353"/>
      <c r="AQ143" s="353"/>
      <c r="AR143" s="353"/>
      <c r="AS143" s="353"/>
      <c r="AT143" s="353"/>
      <c r="AU143" s="353"/>
      <c r="AV143" s="353"/>
      <c r="AW143" s="353"/>
      <c r="AX143" s="353"/>
      <c r="AY143" s="353"/>
      <c r="AZ143" s="353"/>
      <c r="BA143" s="353"/>
      <c r="BB143" s="353"/>
    </row>
    <row r="144" spans="1:55" ht="3" customHeight="1" x14ac:dyDescent="0.3">
      <c r="A144" s="20" t="s">
        <v>722</v>
      </c>
      <c r="E144" s="121">
        <f t="shared" ref="E144:AJ144" si="111">E20+E40+E70+E87+E99+E110+E121</f>
        <v>0</v>
      </c>
      <c r="F144" s="121">
        <f t="shared" si="111"/>
        <v>0</v>
      </c>
      <c r="G144" s="121">
        <f t="shared" si="111"/>
        <v>0</v>
      </c>
      <c r="H144" s="121">
        <f t="shared" si="111"/>
        <v>0</v>
      </c>
      <c r="I144" s="121">
        <f t="shared" si="111"/>
        <v>0</v>
      </c>
      <c r="J144" s="121">
        <f t="shared" si="111"/>
        <v>0</v>
      </c>
      <c r="K144" s="121">
        <f t="shared" si="111"/>
        <v>0</v>
      </c>
      <c r="L144" s="121">
        <f t="shared" si="111"/>
        <v>0</v>
      </c>
      <c r="M144" s="121">
        <f t="shared" si="111"/>
        <v>0</v>
      </c>
      <c r="N144" s="121">
        <f t="shared" si="111"/>
        <v>0</v>
      </c>
      <c r="O144" s="121">
        <f t="shared" si="111"/>
        <v>0</v>
      </c>
      <c r="P144" s="121">
        <f t="shared" si="111"/>
        <v>0</v>
      </c>
      <c r="Q144" s="121">
        <f t="shared" si="111"/>
        <v>0</v>
      </c>
      <c r="R144" s="121">
        <f t="shared" si="111"/>
        <v>0</v>
      </c>
      <c r="S144" s="121">
        <f t="shared" si="111"/>
        <v>0</v>
      </c>
      <c r="T144" s="121">
        <f t="shared" si="111"/>
        <v>0</v>
      </c>
      <c r="U144" s="121">
        <f t="shared" si="111"/>
        <v>0</v>
      </c>
      <c r="V144" s="121">
        <f t="shared" si="111"/>
        <v>0</v>
      </c>
      <c r="W144" s="121">
        <f t="shared" si="111"/>
        <v>0</v>
      </c>
      <c r="X144" s="121">
        <f t="shared" si="111"/>
        <v>0</v>
      </c>
      <c r="Y144" s="121">
        <f t="shared" si="111"/>
        <v>0</v>
      </c>
      <c r="Z144" s="121">
        <f t="shared" si="111"/>
        <v>0</v>
      </c>
      <c r="AA144" s="121">
        <f t="shared" si="111"/>
        <v>0</v>
      </c>
      <c r="AB144" s="121">
        <f t="shared" si="111"/>
        <v>0</v>
      </c>
      <c r="AC144" s="121">
        <f t="shared" si="111"/>
        <v>0</v>
      </c>
      <c r="AD144" s="121">
        <f t="shared" si="111"/>
        <v>0</v>
      </c>
      <c r="AE144" s="121">
        <f t="shared" si="111"/>
        <v>0</v>
      </c>
      <c r="AF144" s="121">
        <f t="shared" si="111"/>
        <v>0</v>
      </c>
      <c r="AG144" s="121">
        <f t="shared" si="111"/>
        <v>0</v>
      </c>
      <c r="AH144" s="121">
        <f t="shared" si="111"/>
        <v>0</v>
      </c>
      <c r="AI144" s="121">
        <f t="shared" si="111"/>
        <v>0</v>
      </c>
      <c r="AJ144" s="121">
        <f t="shared" si="111"/>
        <v>0</v>
      </c>
      <c r="AK144" s="121">
        <f t="shared" ref="AK144:BA144" si="112">AK20+AK40+AK70+AK87+AK99+AK110+AK121</f>
        <v>0</v>
      </c>
      <c r="AL144" s="121">
        <f t="shared" si="112"/>
        <v>0</v>
      </c>
      <c r="AM144" s="121">
        <f t="shared" si="112"/>
        <v>0</v>
      </c>
      <c r="AN144" s="121">
        <f t="shared" si="112"/>
        <v>0</v>
      </c>
      <c r="AO144" s="121">
        <f t="shared" si="112"/>
        <v>0</v>
      </c>
      <c r="AP144" s="121">
        <f t="shared" si="112"/>
        <v>0</v>
      </c>
      <c r="AQ144" s="121">
        <f t="shared" si="112"/>
        <v>0</v>
      </c>
      <c r="AR144" s="121">
        <f t="shared" si="112"/>
        <v>0</v>
      </c>
      <c r="AS144" s="121">
        <f t="shared" si="112"/>
        <v>0</v>
      </c>
      <c r="AT144" s="121">
        <f t="shared" si="112"/>
        <v>0</v>
      </c>
      <c r="AU144" s="121">
        <f t="shared" si="112"/>
        <v>0</v>
      </c>
      <c r="AV144" s="121">
        <f t="shared" si="112"/>
        <v>0</v>
      </c>
      <c r="AW144" s="121">
        <f t="shared" si="112"/>
        <v>0</v>
      </c>
      <c r="AX144" s="121">
        <f t="shared" si="112"/>
        <v>0</v>
      </c>
      <c r="AY144" s="121">
        <f t="shared" si="112"/>
        <v>0</v>
      </c>
      <c r="AZ144" s="121">
        <f t="shared" si="112"/>
        <v>0</v>
      </c>
      <c r="BA144" s="121">
        <f t="shared" si="112"/>
        <v>0</v>
      </c>
    </row>
    <row r="145" spans="1:53" ht="3" customHeight="1" x14ac:dyDescent="0.3">
      <c r="A145" s="20" t="s">
        <v>723</v>
      </c>
      <c r="E145" s="134">
        <f t="shared" ref="E145:AJ145" si="113">SUM(E126:E133)</f>
        <v>0</v>
      </c>
      <c r="F145" s="121">
        <f t="shared" si="113"/>
        <v>0</v>
      </c>
      <c r="G145" s="121">
        <f t="shared" si="113"/>
        <v>0</v>
      </c>
      <c r="H145" s="121">
        <f t="shared" si="113"/>
        <v>0</v>
      </c>
      <c r="I145" s="121">
        <f t="shared" si="113"/>
        <v>0</v>
      </c>
      <c r="J145" s="121">
        <f t="shared" si="113"/>
        <v>0</v>
      </c>
      <c r="K145" s="121">
        <f t="shared" si="113"/>
        <v>0</v>
      </c>
      <c r="L145" s="121">
        <f t="shared" si="113"/>
        <v>0</v>
      </c>
      <c r="M145" s="121">
        <f t="shared" si="113"/>
        <v>0</v>
      </c>
      <c r="N145" s="121">
        <f t="shared" si="113"/>
        <v>0</v>
      </c>
      <c r="O145" s="121">
        <f t="shared" si="113"/>
        <v>0</v>
      </c>
      <c r="P145" s="121">
        <f t="shared" si="113"/>
        <v>0</v>
      </c>
      <c r="Q145" s="121">
        <f t="shared" si="113"/>
        <v>0</v>
      </c>
      <c r="R145" s="121">
        <f t="shared" si="113"/>
        <v>0</v>
      </c>
      <c r="S145" s="121">
        <f t="shared" si="113"/>
        <v>0</v>
      </c>
      <c r="T145" s="121">
        <f t="shared" si="113"/>
        <v>0</v>
      </c>
      <c r="U145" s="121">
        <f t="shared" si="113"/>
        <v>0</v>
      </c>
      <c r="V145" s="121">
        <f t="shared" si="113"/>
        <v>0</v>
      </c>
      <c r="W145" s="121">
        <f t="shared" si="113"/>
        <v>0</v>
      </c>
      <c r="X145" s="121">
        <f t="shared" si="113"/>
        <v>0</v>
      </c>
      <c r="Y145" s="121">
        <f t="shared" si="113"/>
        <v>0</v>
      </c>
      <c r="Z145" s="121">
        <f t="shared" si="113"/>
        <v>0</v>
      </c>
      <c r="AA145" s="121">
        <f t="shared" si="113"/>
        <v>0</v>
      </c>
      <c r="AB145" s="121">
        <f t="shared" si="113"/>
        <v>0</v>
      </c>
      <c r="AC145" s="121">
        <f t="shared" si="113"/>
        <v>0</v>
      </c>
      <c r="AD145" s="121">
        <f t="shared" si="113"/>
        <v>0</v>
      </c>
      <c r="AE145" s="121">
        <f t="shared" si="113"/>
        <v>0</v>
      </c>
      <c r="AF145" s="121">
        <f t="shared" si="113"/>
        <v>0</v>
      </c>
      <c r="AG145" s="121">
        <f t="shared" si="113"/>
        <v>0</v>
      </c>
      <c r="AH145" s="121">
        <f t="shared" si="113"/>
        <v>0</v>
      </c>
      <c r="AI145" s="121">
        <f t="shared" si="113"/>
        <v>0</v>
      </c>
      <c r="AJ145" s="121">
        <f t="shared" si="113"/>
        <v>0</v>
      </c>
      <c r="AK145" s="121">
        <f t="shared" ref="AK145:BA145" si="114">SUM(AK126:AK133)</f>
        <v>0</v>
      </c>
      <c r="AL145" s="121">
        <f t="shared" si="114"/>
        <v>0</v>
      </c>
      <c r="AM145" s="121">
        <f t="shared" si="114"/>
        <v>0</v>
      </c>
      <c r="AN145" s="121">
        <f t="shared" si="114"/>
        <v>0</v>
      </c>
      <c r="AO145" s="121">
        <f t="shared" si="114"/>
        <v>0</v>
      </c>
      <c r="AP145" s="121">
        <f t="shared" si="114"/>
        <v>0</v>
      </c>
      <c r="AQ145" s="121">
        <f t="shared" si="114"/>
        <v>0</v>
      </c>
      <c r="AR145" s="121">
        <f t="shared" si="114"/>
        <v>0</v>
      </c>
      <c r="AS145" s="121">
        <f t="shared" si="114"/>
        <v>0</v>
      </c>
      <c r="AT145" s="121">
        <f t="shared" si="114"/>
        <v>0</v>
      </c>
      <c r="AU145" s="121">
        <f t="shared" si="114"/>
        <v>0</v>
      </c>
      <c r="AV145" s="121">
        <f t="shared" si="114"/>
        <v>0</v>
      </c>
      <c r="AW145" s="121">
        <f t="shared" si="114"/>
        <v>0</v>
      </c>
      <c r="AX145" s="121">
        <f t="shared" si="114"/>
        <v>0</v>
      </c>
      <c r="AY145" s="121">
        <f t="shared" si="114"/>
        <v>0</v>
      </c>
      <c r="AZ145" s="121">
        <f t="shared" si="114"/>
        <v>0</v>
      </c>
      <c r="BA145" s="121">
        <f t="shared" si="114"/>
        <v>0</v>
      </c>
    </row>
    <row r="146" spans="1:53" ht="3" customHeight="1" x14ac:dyDescent="0.3">
      <c r="A146" s="317" t="s">
        <v>724</v>
      </c>
      <c r="F146" s="121">
        <f>SUM(F126:F133)</f>
        <v>0</v>
      </c>
      <c r="G146" s="121">
        <f t="shared" ref="G146:BA146" si="115">SUM(G126:G133)</f>
        <v>0</v>
      </c>
      <c r="H146" s="121">
        <f t="shared" si="115"/>
        <v>0</v>
      </c>
      <c r="I146" s="121">
        <f t="shared" si="115"/>
        <v>0</v>
      </c>
      <c r="J146" s="121">
        <f t="shared" si="115"/>
        <v>0</v>
      </c>
      <c r="K146" s="121">
        <f t="shared" si="115"/>
        <v>0</v>
      </c>
      <c r="L146" s="121">
        <f t="shared" si="115"/>
        <v>0</v>
      </c>
      <c r="M146" s="121">
        <f t="shared" si="115"/>
        <v>0</v>
      </c>
      <c r="N146" s="121">
        <f t="shared" si="115"/>
        <v>0</v>
      </c>
      <c r="O146" s="121">
        <f t="shared" si="115"/>
        <v>0</v>
      </c>
      <c r="P146" s="121">
        <f t="shared" si="115"/>
        <v>0</v>
      </c>
      <c r="Q146" s="121">
        <f t="shared" si="115"/>
        <v>0</v>
      </c>
      <c r="R146" s="121">
        <f t="shared" si="115"/>
        <v>0</v>
      </c>
      <c r="S146" s="121">
        <f>SUM(S126:S133)</f>
        <v>0</v>
      </c>
      <c r="T146" s="121">
        <f t="shared" si="115"/>
        <v>0</v>
      </c>
      <c r="U146" s="121">
        <f t="shared" si="115"/>
        <v>0</v>
      </c>
      <c r="V146" s="121">
        <f t="shared" si="115"/>
        <v>0</v>
      </c>
      <c r="W146" s="121">
        <f t="shared" si="115"/>
        <v>0</v>
      </c>
      <c r="X146" s="121">
        <f t="shared" si="115"/>
        <v>0</v>
      </c>
      <c r="Y146" s="121">
        <f t="shared" si="115"/>
        <v>0</v>
      </c>
      <c r="Z146" s="121">
        <f t="shared" si="115"/>
        <v>0</v>
      </c>
      <c r="AA146" s="121">
        <f>SUM(AA126:AA133)</f>
        <v>0</v>
      </c>
      <c r="AB146" s="121">
        <f t="shared" si="115"/>
        <v>0</v>
      </c>
      <c r="AC146" s="121">
        <f t="shared" si="115"/>
        <v>0</v>
      </c>
      <c r="AD146" s="121">
        <f t="shared" si="115"/>
        <v>0</v>
      </c>
      <c r="AE146" s="121">
        <f t="shared" si="115"/>
        <v>0</v>
      </c>
      <c r="AF146" s="121">
        <f t="shared" si="115"/>
        <v>0</v>
      </c>
      <c r="AG146" s="121">
        <f t="shared" si="115"/>
        <v>0</v>
      </c>
      <c r="AH146" s="121">
        <f t="shared" si="115"/>
        <v>0</v>
      </c>
      <c r="AI146" s="121">
        <f t="shared" si="115"/>
        <v>0</v>
      </c>
      <c r="AJ146" s="121">
        <f t="shared" si="115"/>
        <v>0</v>
      </c>
      <c r="AK146" s="121">
        <f t="shared" si="115"/>
        <v>0</v>
      </c>
      <c r="AL146" s="121">
        <f t="shared" si="115"/>
        <v>0</v>
      </c>
      <c r="AM146" s="121">
        <f t="shared" si="115"/>
        <v>0</v>
      </c>
      <c r="AN146" s="121">
        <f t="shared" si="115"/>
        <v>0</v>
      </c>
      <c r="AO146" s="121">
        <f t="shared" si="115"/>
        <v>0</v>
      </c>
      <c r="AP146" s="121">
        <f t="shared" si="115"/>
        <v>0</v>
      </c>
      <c r="AQ146" s="121">
        <f t="shared" si="115"/>
        <v>0</v>
      </c>
      <c r="AR146" s="121">
        <f t="shared" si="115"/>
        <v>0</v>
      </c>
      <c r="AS146" s="121">
        <f t="shared" si="115"/>
        <v>0</v>
      </c>
      <c r="AT146" s="121">
        <f t="shared" si="115"/>
        <v>0</v>
      </c>
      <c r="AU146" s="121">
        <f t="shared" si="115"/>
        <v>0</v>
      </c>
      <c r="AV146" s="121">
        <f t="shared" si="115"/>
        <v>0</v>
      </c>
      <c r="AW146" s="121">
        <f t="shared" si="115"/>
        <v>0</v>
      </c>
      <c r="AX146" s="121">
        <f t="shared" si="115"/>
        <v>0</v>
      </c>
      <c r="AY146" s="121">
        <f t="shared" si="115"/>
        <v>0</v>
      </c>
      <c r="AZ146" s="121">
        <f t="shared" si="115"/>
        <v>0</v>
      </c>
      <c r="BA146" s="121">
        <f t="shared" si="115"/>
        <v>0</v>
      </c>
    </row>
  </sheetData>
  <sheetProtection algorithmName="SHA-512" hashValue="le6kBdNRCCCG7dOopEzjA5u8+ZENZpzJzJTgm98VxUS/9ujsPj2eL092u4YLrnWNHW/2bF0exeaND11lI0kIjA==" saltValue="EjC7VO9XukJ4drvlC6xDnw==" spinCount="100000" sheet="1" objects="1" scenarios="1"/>
  <mergeCells count="15">
    <mergeCell ref="A143:E143"/>
    <mergeCell ref="A139:E139"/>
    <mergeCell ref="A138:E138"/>
    <mergeCell ref="A142:E142"/>
    <mergeCell ref="A1:R1"/>
    <mergeCell ref="A2:R2"/>
    <mergeCell ref="A140:E140"/>
    <mergeCell ref="AF2:AR2"/>
    <mergeCell ref="AF1:AR1"/>
    <mergeCell ref="A141:E141"/>
    <mergeCell ref="AS1:BB1"/>
    <mergeCell ref="AS2:BB2"/>
    <mergeCell ref="A8:D9"/>
    <mergeCell ref="S2:AE2"/>
    <mergeCell ref="S1:AE1"/>
  </mergeCells>
  <dataValidations count="2">
    <dataValidation type="whole" operator="greaterThanOrEqual" allowBlank="1" showInputMessage="1" showErrorMessage="1" sqref="BB11:BB135 E10:E137 F11:F112 F122:BA137 G11:BA120 F143:BB143" xr:uid="{F072C634-78BE-B045-B3F8-F17741845628}">
      <formula1>0</formula1>
    </dataValidation>
    <dataValidation operator="greaterThanOrEqual" allowBlank="1" showInputMessage="1" showErrorMessage="1" sqref="F113:F120 F121:BA121 BB136:BB137" xr:uid="{E898C5F2-412B-4547-B918-556EAC38143F}"/>
  </dataValidations>
  <pageMargins left="0.7" right="0.7" top="0.75" bottom="0.75" header="0.3" footer="0.3"/>
  <pageSetup scale="32" fitToWidth="4" fitToHeight="0" orientation="portrait" horizontalDpi="1200" verticalDpi="1200"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BBF44-6D6B-EF47-A02C-33739F609006}">
  <sheetPr>
    <pageSetUpPr fitToPage="1"/>
  </sheetPr>
  <dimension ref="A1:BN46"/>
  <sheetViews>
    <sheetView tabSelected="1" zoomScaleNormal="100" zoomScaleSheetLayoutView="100" workbookViewId="0">
      <pane xSplit="6" ySplit="9" topLeftCell="BD10" activePane="bottomRight" state="frozen"/>
      <selection pane="topRight" activeCell="AM14" sqref="AM14:AM15"/>
      <selection pane="bottomLeft" activeCell="AM14" sqref="AM14:AM15"/>
      <selection pane="bottomRight" activeCell="BE11" sqref="BE11"/>
    </sheetView>
  </sheetViews>
  <sheetFormatPr defaultColWidth="8.81640625" defaultRowHeight="14" outlineLevelRow="1" x14ac:dyDescent="0.3"/>
  <cols>
    <col min="1" max="2" width="3.7265625" style="20" customWidth="1"/>
    <col min="3" max="3" width="5.81640625" style="20" customWidth="1"/>
    <col min="4" max="56" width="15.7265625" style="20" customWidth="1"/>
    <col min="57" max="16384" width="8.81640625" style="20"/>
  </cols>
  <sheetData>
    <row r="1" spans="1:56" ht="15" customHeight="1" x14ac:dyDescent="0.3">
      <c r="A1" s="537" t="s">
        <v>0</v>
      </c>
      <c r="B1" s="537"/>
      <c r="C1" s="537"/>
      <c r="D1" s="537"/>
      <c r="E1" s="537"/>
      <c r="F1" s="537"/>
      <c r="G1" s="537"/>
      <c r="H1" s="537"/>
      <c r="I1" s="537"/>
      <c r="J1" s="537"/>
      <c r="K1" s="537"/>
      <c r="L1" s="537"/>
      <c r="M1" s="537"/>
      <c r="N1" s="537"/>
      <c r="O1" s="537"/>
      <c r="P1" s="537"/>
      <c r="Q1" s="537"/>
      <c r="R1" s="537" t="s">
        <v>707</v>
      </c>
      <c r="S1" s="537"/>
      <c r="T1" s="537"/>
      <c r="U1" s="537"/>
      <c r="V1" s="537"/>
      <c r="W1" s="537"/>
      <c r="X1" s="537"/>
      <c r="Y1" s="537"/>
      <c r="Z1" s="537"/>
      <c r="AA1" s="537"/>
      <c r="AB1" s="537"/>
      <c r="AC1" s="536" t="s">
        <v>707</v>
      </c>
      <c r="AD1" s="536"/>
      <c r="AE1" s="536"/>
      <c r="AF1" s="536"/>
      <c r="AG1" s="536"/>
      <c r="AH1" s="536"/>
      <c r="AI1" s="536"/>
      <c r="AJ1" s="536"/>
      <c r="AK1" s="536"/>
      <c r="AL1" s="536"/>
      <c r="AM1" s="536"/>
      <c r="AN1" s="536" t="s">
        <v>707</v>
      </c>
      <c r="AO1" s="536"/>
      <c r="AP1" s="536"/>
      <c r="AQ1" s="536"/>
      <c r="AR1" s="536"/>
      <c r="AS1" s="536"/>
      <c r="AT1" s="536"/>
      <c r="AU1" s="536"/>
      <c r="AV1" s="536"/>
      <c r="AW1" s="536"/>
      <c r="AX1" s="536"/>
      <c r="AY1" s="536" t="s">
        <v>707</v>
      </c>
      <c r="AZ1" s="536"/>
      <c r="BA1" s="536"/>
      <c r="BB1" s="536"/>
      <c r="BC1" s="536"/>
      <c r="BD1" s="536"/>
    </row>
    <row r="2" spans="1:56" ht="15" customHeight="1" x14ac:dyDescent="0.3">
      <c r="A2" s="537" t="s">
        <v>37</v>
      </c>
      <c r="B2" s="537"/>
      <c r="C2" s="537"/>
      <c r="D2" s="537"/>
      <c r="E2" s="537"/>
      <c r="F2" s="537"/>
      <c r="G2" s="537"/>
      <c r="H2" s="537"/>
      <c r="I2" s="537"/>
      <c r="J2" s="537"/>
      <c r="K2" s="537"/>
      <c r="L2" s="537"/>
      <c r="M2" s="537"/>
      <c r="N2" s="537"/>
      <c r="O2" s="537"/>
      <c r="P2" s="537"/>
      <c r="Q2" s="537"/>
      <c r="R2" s="537" t="s">
        <v>37</v>
      </c>
      <c r="S2" s="537"/>
      <c r="T2" s="537"/>
      <c r="U2" s="537"/>
      <c r="V2" s="537"/>
      <c r="W2" s="537"/>
      <c r="X2" s="537"/>
      <c r="Y2" s="537"/>
      <c r="Z2" s="537"/>
      <c r="AA2" s="537"/>
      <c r="AB2" s="537"/>
      <c r="AC2" s="536" t="s">
        <v>37</v>
      </c>
      <c r="AD2" s="536"/>
      <c r="AE2" s="536"/>
      <c r="AF2" s="536"/>
      <c r="AG2" s="536"/>
      <c r="AH2" s="536"/>
      <c r="AI2" s="536"/>
      <c r="AJ2" s="536"/>
      <c r="AK2" s="536"/>
      <c r="AL2" s="536"/>
      <c r="AM2" s="536"/>
      <c r="AN2" s="536" t="s">
        <v>37</v>
      </c>
      <c r="AO2" s="536"/>
      <c r="AP2" s="536"/>
      <c r="AQ2" s="536"/>
      <c r="AR2" s="536"/>
      <c r="AS2" s="536"/>
      <c r="AT2" s="536"/>
      <c r="AU2" s="536"/>
      <c r="AV2" s="536"/>
      <c r="AW2" s="536"/>
      <c r="AX2" s="536"/>
      <c r="AY2" s="536" t="s">
        <v>37</v>
      </c>
      <c r="AZ2" s="536"/>
      <c r="BA2" s="536"/>
      <c r="BB2" s="536"/>
      <c r="BC2" s="536"/>
      <c r="BD2" s="536"/>
    </row>
    <row r="3" spans="1:56" ht="15" customHeight="1" x14ac:dyDescent="0.3"/>
    <row r="4" spans="1:56" ht="19.5" customHeight="1" x14ac:dyDescent="0.3">
      <c r="A4" s="94" t="s">
        <v>725</v>
      </c>
    </row>
    <row r="5" spans="1:56" ht="6" customHeight="1" x14ac:dyDescent="0.3">
      <c r="A5" s="94"/>
    </row>
    <row r="6" spans="1:56" ht="19.5" customHeight="1" x14ac:dyDescent="0.3">
      <c r="A6" s="20" t="s">
        <v>326</v>
      </c>
    </row>
    <row r="7" spans="1:56" ht="6" customHeight="1" x14ac:dyDescent="0.3">
      <c r="A7" s="94"/>
    </row>
    <row r="8" spans="1:56" ht="20.149999999999999" customHeight="1" x14ac:dyDescent="0.3">
      <c r="A8" s="103"/>
      <c r="B8" s="173"/>
      <c r="C8" s="173"/>
      <c r="D8" s="173"/>
      <c r="E8" s="173"/>
      <c r="F8" s="179"/>
      <c r="G8" s="343" t="s">
        <v>726</v>
      </c>
      <c r="H8" s="343" t="s">
        <v>726</v>
      </c>
      <c r="I8" s="343" t="s">
        <v>726</v>
      </c>
      <c r="J8" s="343" t="s">
        <v>726</v>
      </c>
      <c r="K8" s="343" t="s">
        <v>726</v>
      </c>
      <c r="L8" s="343" t="s">
        <v>726</v>
      </c>
      <c r="M8" s="343" t="s">
        <v>726</v>
      </c>
      <c r="N8" s="343" t="s">
        <v>726</v>
      </c>
      <c r="O8" s="343" t="s">
        <v>726</v>
      </c>
      <c r="P8" s="343" t="s">
        <v>726</v>
      </c>
      <c r="Q8" s="343" t="s">
        <v>726</v>
      </c>
      <c r="R8" s="343" t="s">
        <v>726</v>
      </c>
      <c r="S8" s="343" t="s">
        <v>726</v>
      </c>
      <c r="T8" s="343" t="s">
        <v>726</v>
      </c>
      <c r="U8" s="343" t="s">
        <v>726</v>
      </c>
      <c r="V8" s="343" t="s">
        <v>726</v>
      </c>
      <c r="W8" s="343" t="s">
        <v>726</v>
      </c>
      <c r="X8" s="343" t="s">
        <v>726</v>
      </c>
      <c r="Y8" s="343" t="s">
        <v>726</v>
      </c>
      <c r="Z8" s="343" t="s">
        <v>726</v>
      </c>
      <c r="AA8" s="343" t="s">
        <v>726</v>
      </c>
      <c r="AB8" s="343" t="s">
        <v>726</v>
      </c>
      <c r="AC8" s="343" t="s">
        <v>726</v>
      </c>
      <c r="AD8" s="343" t="s">
        <v>726</v>
      </c>
      <c r="AE8" s="343" t="s">
        <v>726</v>
      </c>
      <c r="AF8" s="343" t="s">
        <v>726</v>
      </c>
      <c r="AG8" s="343" t="s">
        <v>726</v>
      </c>
      <c r="AH8" s="343" t="s">
        <v>726</v>
      </c>
      <c r="AI8" s="343" t="s">
        <v>726</v>
      </c>
      <c r="AJ8" s="343" t="s">
        <v>726</v>
      </c>
      <c r="AK8" s="343" t="s">
        <v>726</v>
      </c>
      <c r="AL8" s="343" t="s">
        <v>726</v>
      </c>
      <c r="AM8" s="343" t="s">
        <v>726</v>
      </c>
      <c r="AN8" s="343" t="s">
        <v>726</v>
      </c>
      <c r="AO8" s="343" t="s">
        <v>726</v>
      </c>
      <c r="AP8" s="343" t="s">
        <v>726</v>
      </c>
      <c r="AQ8" s="343" t="s">
        <v>726</v>
      </c>
      <c r="AR8" s="343" t="s">
        <v>726</v>
      </c>
      <c r="AS8" s="343" t="s">
        <v>726</v>
      </c>
      <c r="AT8" s="343" t="s">
        <v>726</v>
      </c>
      <c r="AU8" s="343" t="s">
        <v>726</v>
      </c>
      <c r="AV8" s="343" t="s">
        <v>726</v>
      </c>
      <c r="AW8" s="343" t="s">
        <v>726</v>
      </c>
      <c r="AX8" s="343" t="s">
        <v>726</v>
      </c>
      <c r="AY8" s="343" t="s">
        <v>726</v>
      </c>
      <c r="AZ8" s="343" t="s">
        <v>726</v>
      </c>
      <c r="BA8" s="343" t="s">
        <v>726</v>
      </c>
      <c r="BB8" s="343" t="s">
        <v>726</v>
      </c>
      <c r="BC8" s="343" t="s">
        <v>726</v>
      </c>
      <c r="BD8" s="343" t="s">
        <v>726</v>
      </c>
    </row>
    <row r="9" spans="1:56" ht="20.149999999999999" customHeight="1" x14ac:dyDescent="0.3">
      <c r="A9" s="106"/>
      <c r="B9" s="107"/>
      <c r="C9" s="107"/>
      <c r="D9" s="107"/>
      <c r="E9" s="107"/>
      <c r="F9" s="388" t="s">
        <v>727</v>
      </c>
      <c r="G9" s="291">
        <v>1</v>
      </c>
      <c r="H9" s="237">
        <f>G9+1</f>
        <v>2</v>
      </c>
      <c r="I9" s="237">
        <f t="shared" ref="I9:BD9" si="0">H9+1</f>
        <v>3</v>
      </c>
      <c r="J9" s="237">
        <f t="shared" si="0"/>
        <v>4</v>
      </c>
      <c r="K9" s="237">
        <f t="shared" si="0"/>
        <v>5</v>
      </c>
      <c r="L9" s="237">
        <f t="shared" si="0"/>
        <v>6</v>
      </c>
      <c r="M9" s="237">
        <f t="shared" si="0"/>
        <v>7</v>
      </c>
      <c r="N9" s="237">
        <f t="shared" si="0"/>
        <v>8</v>
      </c>
      <c r="O9" s="237">
        <f t="shared" si="0"/>
        <v>9</v>
      </c>
      <c r="P9" s="237">
        <f t="shared" si="0"/>
        <v>10</v>
      </c>
      <c r="Q9" s="237">
        <f t="shared" si="0"/>
        <v>11</v>
      </c>
      <c r="R9" s="237">
        <f t="shared" si="0"/>
        <v>12</v>
      </c>
      <c r="S9" s="237">
        <f t="shared" si="0"/>
        <v>13</v>
      </c>
      <c r="T9" s="237">
        <f t="shared" si="0"/>
        <v>14</v>
      </c>
      <c r="U9" s="237">
        <f t="shared" si="0"/>
        <v>15</v>
      </c>
      <c r="V9" s="237">
        <f t="shared" si="0"/>
        <v>16</v>
      </c>
      <c r="W9" s="237">
        <f t="shared" si="0"/>
        <v>17</v>
      </c>
      <c r="X9" s="237">
        <f t="shared" si="0"/>
        <v>18</v>
      </c>
      <c r="Y9" s="237">
        <f t="shared" si="0"/>
        <v>19</v>
      </c>
      <c r="Z9" s="237">
        <f t="shared" si="0"/>
        <v>20</v>
      </c>
      <c r="AA9" s="237">
        <f t="shared" si="0"/>
        <v>21</v>
      </c>
      <c r="AB9" s="237">
        <f t="shared" si="0"/>
        <v>22</v>
      </c>
      <c r="AC9" s="237">
        <f t="shared" si="0"/>
        <v>23</v>
      </c>
      <c r="AD9" s="237">
        <f t="shared" si="0"/>
        <v>24</v>
      </c>
      <c r="AE9" s="237">
        <f t="shared" si="0"/>
        <v>25</v>
      </c>
      <c r="AF9" s="237">
        <f t="shared" si="0"/>
        <v>26</v>
      </c>
      <c r="AG9" s="237">
        <f t="shared" si="0"/>
        <v>27</v>
      </c>
      <c r="AH9" s="237">
        <f t="shared" si="0"/>
        <v>28</v>
      </c>
      <c r="AI9" s="237">
        <f t="shared" si="0"/>
        <v>29</v>
      </c>
      <c r="AJ9" s="237">
        <f t="shared" si="0"/>
        <v>30</v>
      </c>
      <c r="AK9" s="237">
        <f t="shared" si="0"/>
        <v>31</v>
      </c>
      <c r="AL9" s="237">
        <f t="shared" si="0"/>
        <v>32</v>
      </c>
      <c r="AM9" s="237">
        <f t="shared" si="0"/>
        <v>33</v>
      </c>
      <c r="AN9" s="237">
        <f t="shared" si="0"/>
        <v>34</v>
      </c>
      <c r="AO9" s="237">
        <f t="shared" si="0"/>
        <v>35</v>
      </c>
      <c r="AP9" s="237">
        <f t="shared" si="0"/>
        <v>36</v>
      </c>
      <c r="AQ9" s="237">
        <f t="shared" si="0"/>
        <v>37</v>
      </c>
      <c r="AR9" s="237">
        <f t="shared" si="0"/>
        <v>38</v>
      </c>
      <c r="AS9" s="237">
        <f t="shared" si="0"/>
        <v>39</v>
      </c>
      <c r="AT9" s="237">
        <f t="shared" si="0"/>
        <v>40</v>
      </c>
      <c r="AU9" s="237">
        <f t="shared" si="0"/>
        <v>41</v>
      </c>
      <c r="AV9" s="237">
        <f t="shared" si="0"/>
        <v>42</v>
      </c>
      <c r="AW9" s="237">
        <f t="shared" si="0"/>
        <v>43</v>
      </c>
      <c r="AX9" s="237">
        <f t="shared" si="0"/>
        <v>44</v>
      </c>
      <c r="AY9" s="237">
        <f t="shared" si="0"/>
        <v>45</v>
      </c>
      <c r="AZ9" s="237">
        <f t="shared" si="0"/>
        <v>46</v>
      </c>
      <c r="BA9" s="237">
        <f t="shared" si="0"/>
        <v>47</v>
      </c>
      <c r="BB9" s="237">
        <f t="shared" si="0"/>
        <v>48</v>
      </c>
      <c r="BC9" s="237">
        <f t="shared" si="0"/>
        <v>49</v>
      </c>
      <c r="BD9" s="237">
        <f t="shared" si="0"/>
        <v>50</v>
      </c>
    </row>
    <row r="10" spans="1:56" ht="20.149999999999999" customHeight="1" x14ac:dyDescent="0.3">
      <c r="A10" s="350" t="s">
        <v>634</v>
      </c>
      <c r="B10" s="173"/>
      <c r="C10" s="173"/>
      <c r="D10" s="173"/>
      <c r="E10" s="173"/>
      <c r="F10" s="173"/>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row>
    <row r="11" spans="1:56" ht="20.149999999999999" customHeight="1" x14ac:dyDescent="0.3">
      <c r="A11" s="116" t="s">
        <v>728</v>
      </c>
      <c r="B11" s="171"/>
      <c r="C11" s="171"/>
      <c r="D11" s="171"/>
      <c r="E11" s="171"/>
      <c r="F11" s="389">
        <v>0.02</v>
      </c>
      <c r="G11" s="369">
        <f>SUM('IX. Operating Budget'!O11:O24)</f>
        <v>0</v>
      </c>
      <c r="H11" s="409">
        <f>(1+$F$11)*G11</f>
        <v>0</v>
      </c>
      <c r="I11" s="409">
        <f t="shared" ref="I11:BD11" si="1">(1+$F$11)*H11</f>
        <v>0</v>
      </c>
      <c r="J11" s="409">
        <f t="shared" si="1"/>
        <v>0</v>
      </c>
      <c r="K11" s="409">
        <f t="shared" si="1"/>
        <v>0</v>
      </c>
      <c r="L11" s="409">
        <f t="shared" si="1"/>
        <v>0</v>
      </c>
      <c r="M11" s="409">
        <f t="shared" si="1"/>
        <v>0</v>
      </c>
      <c r="N11" s="409">
        <f t="shared" si="1"/>
        <v>0</v>
      </c>
      <c r="O11" s="409">
        <f t="shared" si="1"/>
        <v>0</v>
      </c>
      <c r="P11" s="409">
        <f t="shared" si="1"/>
        <v>0</v>
      </c>
      <c r="Q11" s="409">
        <f t="shared" si="1"/>
        <v>0</v>
      </c>
      <c r="R11" s="409">
        <f t="shared" si="1"/>
        <v>0</v>
      </c>
      <c r="S11" s="409">
        <f t="shared" si="1"/>
        <v>0</v>
      </c>
      <c r="T11" s="409">
        <f t="shared" si="1"/>
        <v>0</v>
      </c>
      <c r="U11" s="409">
        <f t="shared" si="1"/>
        <v>0</v>
      </c>
      <c r="V11" s="409">
        <f t="shared" si="1"/>
        <v>0</v>
      </c>
      <c r="W11" s="409">
        <f t="shared" si="1"/>
        <v>0</v>
      </c>
      <c r="X11" s="409">
        <f t="shared" si="1"/>
        <v>0</v>
      </c>
      <c r="Y11" s="409">
        <f t="shared" si="1"/>
        <v>0</v>
      </c>
      <c r="Z11" s="409">
        <f t="shared" si="1"/>
        <v>0</v>
      </c>
      <c r="AA11" s="409">
        <f t="shared" si="1"/>
        <v>0</v>
      </c>
      <c r="AB11" s="409">
        <f t="shared" si="1"/>
        <v>0</v>
      </c>
      <c r="AC11" s="409">
        <f t="shared" si="1"/>
        <v>0</v>
      </c>
      <c r="AD11" s="409">
        <f t="shared" si="1"/>
        <v>0</v>
      </c>
      <c r="AE11" s="409">
        <f t="shared" si="1"/>
        <v>0</v>
      </c>
      <c r="AF11" s="409">
        <f t="shared" si="1"/>
        <v>0</v>
      </c>
      <c r="AG11" s="409">
        <f t="shared" si="1"/>
        <v>0</v>
      </c>
      <c r="AH11" s="409">
        <f t="shared" si="1"/>
        <v>0</v>
      </c>
      <c r="AI11" s="409">
        <f t="shared" si="1"/>
        <v>0</v>
      </c>
      <c r="AJ11" s="409">
        <f t="shared" si="1"/>
        <v>0</v>
      </c>
      <c r="AK11" s="409">
        <f t="shared" si="1"/>
        <v>0</v>
      </c>
      <c r="AL11" s="409">
        <f t="shared" si="1"/>
        <v>0</v>
      </c>
      <c r="AM11" s="409">
        <f t="shared" si="1"/>
        <v>0</v>
      </c>
      <c r="AN11" s="409">
        <f t="shared" si="1"/>
        <v>0</v>
      </c>
      <c r="AO11" s="409">
        <f t="shared" si="1"/>
        <v>0</v>
      </c>
      <c r="AP11" s="409">
        <f t="shared" si="1"/>
        <v>0</v>
      </c>
      <c r="AQ11" s="409">
        <f t="shared" si="1"/>
        <v>0</v>
      </c>
      <c r="AR11" s="409">
        <f t="shared" si="1"/>
        <v>0</v>
      </c>
      <c r="AS11" s="409">
        <f t="shared" si="1"/>
        <v>0</v>
      </c>
      <c r="AT11" s="409">
        <f t="shared" si="1"/>
        <v>0</v>
      </c>
      <c r="AU11" s="409">
        <f t="shared" si="1"/>
        <v>0</v>
      </c>
      <c r="AV11" s="409">
        <f t="shared" si="1"/>
        <v>0</v>
      </c>
      <c r="AW11" s="409">
        <f t="shared" si="1"/>
        <v>0</v>
      </c>
      <c r="AX11" s="409">
        <f t="shared" si="1"/>
        <v>0</v>
      </c>
      <c r="AY11" s="409">
        <f t="shared" si="1"/>
        <v>0</v>
      </c>
      <c r="AZ11" s="409">
        <f t="shared" si="1"/>
        <v>0</v>
      </c>
      <c r="BA11" s="409">
        <f t="shared" si="1"/>
        <v>0</v>
      </c>
      <c r="BB11" s="409">
        <f t="shared" si="1"/>
        <v>0</v>
      </c>
      <c r="BC11" s="409">
        <f t="shared" si="1"/>
        <v>0</v>
      </c>
      <c r="BD11" s="409">
        <f t="shared" si="1"/>
        <v>0</v>
      </c>
    </row>
    <row r="12" spans="1:56" ht="20.149999999999999" customHeight="1" x14ac:dyDescent="0.3">
      <c r="A12" s="113" t="s">
        <v>729</v>
      </c>
      <c r="B12" s="77"/>
      <c r="C12" s="77"/>
      <c r="D12" s="77"/>
      <c r="E12" s="77"/>
      <c r="F12" s="390">
        <v>0.02</v>
      </c>
      <c r="G12" s="260">
        <f>SUM('IX. Operating Budget'!O26:O27)</f>
        <v>0</v>
      </c>
      <c r="H12" s="410">
        <f>(1+$F$12)*G12</f>
        <v>0</v>
      </c>
      <c r="I12" s="410">
        <f t="shared" ref="I12:BD12" si="2">(1+$F$12)*H12</f>
        <v>0</v>
      </c>
      <c r="J12" s="410">
        <f t="shared" si="2"/>
        <v>0</v>
      </c>
      <c r="K12" s="410">
        <f t="shared" si="2"/>
        <v>0</v>
      </c>
      <c r="L12" s="410">
        <f t="shared" si="2"/>
        <v>0</v>
      </c>
      <c r="M12" s="410">
        <f t="shared" si="2"/>
        <v>0</v>
      </c>
      <c r="N12" s="410">
        <f t="shared" si="2"/>
        <v>0</v>
      </c>
      <c r="O12" s="410">
        <f t="shared" si="2"/>
        <v>0</v>
      </c>
      <c r="P12" s="410">
        <f t="shared" si="2"/>
        <v>0</v>
      </c>
      <c r="Q12" s="410">
        <f t="shared" si="2"/>
        <v>0</v>
      </c>
      <c r="R12" s="410">
        <f t="shared" si="2"/>
        <v>0</v>
      </c>
      <c r="S12" s="410">
        <f t="shared" si="2"/>
        <v>0</v>
      </c>
      <c r="T12" s="410">
        <f t="shared" si="2"/>
        <v>0</v>
      </c>
      <c r="U12" s="410">
        <f t="shared" si="2"/>
        <v>0</v>
      </c>
      <c r="V12" s="410">
        <f t="shared" si="2"/>
        <v>0</v>
      </c>
      <c r="W12" s="410">
        <f t="shared" si="2"/>
        <v>0</v>
      </c>
      <c r="X12" s="410">
        <f t="shared" si="2"/>
        <v>0</v>
      </c>
      <c r="Y12" s="410">
        <f t="shared" si="2"/>
        <v>0</v>
      </c>
      <c r="Z12" s="410">
        <f t="shared" si="2"/>
        <v>0</v>
      </c>
      <c r="AA12" s="410">
        <f t="shared" si="2"/>
        <v>0</v>
      </c>
      <c r="AB12" s="410">
        <f t="shared" si="2"/>
        <v>0</v>
      </c>
      <c r="AC12" s="410">
        <f t="shared" si="2"/>
        <v>0</v>
      </c>
      <c r="AD12" s="410">
        <f t="shared" si="2"/>
        <v>0</v>
      </c>
      <c r="AE12" s="410">
        <f t="shared" si="2"/>
        <v>0</v>
      </c>
      <c r="AF12" s="410">
        <f t="shared" si="2"/>
        <v>0</v>
      </c>
      <c r="AG12" s="410">
        <f t="shared" si="2"/>
        <v>0</v>
      </c>
      <c r="AH12" s="410">
        <f t="shared" si="2"/>
        <v>0</v>
      </c>
      <c r="AI12" s="410">
        <f t="shared" si="2"/>
        <v>0</v>
      </c>
      <c r="AJ12" s="410">
        <f t="shared" si="2"/>
        <v>0</v>
      </c>
      <c r="AK12" s="410">
        <f t="shared" si="2"/>
        <v>0</v>
      </c>
      <c r="AL12" s="410">
        <f t="shared" si="2"/>
        <v>0</v>
      </c>
      <c r="AM12" s="410">
        <f t="shared" si="2"/>
        <v>0</v>
      </c>
      <c r="AN12" s="410">
        <f t="shared" si="2"/>
        <v>0</v>
      </c>
      <c r="AO12" s="410">
        <f t="shared" si="2"/>
        <v>0</v>
      </c>
      <c r="AP12" s="410">
        <f t="shared" si="2"/>
        <v>0</v>
      </c>
      <c r="AQ12" s="410">
        <f t="shared" si="2"/>
        <v>0</v>
      </c>
      <c r="AR12" s="410">
        <f t="shared" si="2"/>
        <v>0</v>
      </c>
      <c r="AS12" s="410">
        <f t="shared" si="2"/>
        <v>0</v>
      </c>
      <c r="AT12" s="410">
        <f t="shared" si="2"/>
        <v>0</v>
      </c>
      <c r="AU12" s="410">
        <f t="shared" si="2"/>
        <v>0</v>
      </c>
      <c r="AV12" s="410">
        <f t="shared" si="2"/>
        <v>0</v>
      </c>
      <c r="AW12" s="410">
        <f t="shared" si="2"/>
        <v>0</v>
      </c>
      <c r="AX12" s="410">
        <f t="shared" si="2"/>
        <v>0</v>
      </c>
      <c r="AY12" s="410">
        <f t="shared" si="2"/>
        <v>0</v>
      </c>
      <c r="AZ12" s="410">
        <f t="shared" si="2"/>
        <v>0</v>
      </c>
      <c r="BA12" s="410">
        <f t="shared" si="2"/>
        <v>0</v>
      </c>
      <c r="BB12" s="410">
        <f t="shared" si="2"/>
        <v>0</v>
      </c>
      <c r="BC12" s="410">
        <f t="shared" si="2"/>
        <v>0</v>
      </c>
      <c r="BD12" s="410">
        <f t="shared" si="2"/>
        <v>0</v>
      </c>
    </row>
    <row r="13" spans="1:56" ht="20.149999999999999" customHeight="1" x14ac:dyDescent="0.3">
      <c r="A13" s="113"/>
      <c r="B13" s="77" t="s">
        <v>730</v>
      </c>
      <c r="C13" s="77"/>
      <c r="D13" s="77"/>
      <c r="E13" s="77"/>
      <c r="F13" s="390"/>
      <c r="G13" s="260">
        <f>G11+G12</f>
        <v>0</v>
      </c>
      <c r="H13" s="260">
        <f>H11+H12</f>
        <v>0</v>
      </c>
      <c r="I13" s="260">
        <f t="shared" ref="I13:BD13" si="3">I11+I12</f>
        <v>0</v>
      </c>
      <c r="J13" s="260">
        <f t="shared" si="3"/>
        <v>0</v>
      </c>
      <c r="K13" s="260">
        <f t="shared" si="3"/>
        <v>0</v>
      </c>
      <c r="L13" s="260">
        <f t="shared" si="3"/>
        <v>0</v>
      </c>
      <c r="M13" s="260">
        <f t="shared" si="3"/>
        <v>0</v>
      </c>
      <c r="N13" s="260">
        <f t="shared" si="3"/>
        <v>0</v>
      </c>
      <c r="O13" s="260">
        <f t="shared" si="3"/>
        <v>0</v>
      </c>
      <c r="P13" s="260">
        <f t="shared" si="3"/>
        <v>0</v>
      </c>
      <c r="Q13" s="260">
        <f t="shared" si="3"/>
        <v>0</v>
      </c>
      <c r="R13" s="260">
        <f t="shared" si="3"/>
        <v>0</v>
      </c>
      <c r="S13" s="260">
        <f t="shared" si="3"/>
        <v>0</v>
      </c>
      <c r="T13" s="260">
        <f t="shared" si="3"/>
        <v>0</v>
      </c>
      <c r="U13" s="260">
        <f t="shared" si="3"/>
        <v>0</v>
      </c>
      <c r="V13" s="260">
        <f t="shared" si="3"/>
        <v>0</v>
      </c>
      <c r="W13" s="260">
        <f t="shared" si="3"/>
        <v>0</v>
      </c>
      <c r="X13" s="260">
        <f t="shared" si="3"/>
        <v>0</v>
      </c>
      <c r="Y13" s="260">
        <f t="shared" si="3"/>
        <v>0</v>
      </c>
      <c r="Z13" s="260">
        <f t="shared" si="3"/>
        <v>0</v>
      </c>
      <c r="AA13" s="260">
        <f t="shared" si="3"/>
        <v>0</v>
      </c>
      <c r="AB13" s="260">
        <f t="shared" si="3"/>
        <v>0</v>
      </c>
      <c r="AC13" s="260">
        <f t="shared" si="3"/>
        <v>0</v>
      </c>
      <c r="AD13" s="260">
        <f t="shared" si="3"/>
        <v>0</v>
      </c>
      <c r="AE13" s="260">
        <f t="shared" si="3"/>
        <v>0</v>
      </c>
      <c r="AF13" s="260">
        <f t="shared" si="3"/>
        <v>0</v>
      </c>
      <c r="AG13" s="260">
        <f t="shared" si="3"/>
        <v>0</v>
      </c>
      <c r="AH13" s="260">
        <f t="shared" si="3"/>
        <v>0</v>
      </c>
      <c r="AI13" s="260">
        <f t="shared" si="3"/>
        <v>0</v>
      </c>
      <c r="AJ13" s="260">
        <f t="shared" si="3"/>
        <v>0</v>
      </c>
      <c r="AK13" s="260">
        <f t="shared" si="3"/>
        <v>0</v>
      </c>
      <c r="AL13" s="260">
        <f t="shared" si="3"/>
        <v>0</v>
      </c>
      <c r="AM13" s="260">
        <f t="shared" si="3"/>
        <v>0</v>
      </c>
      <c r="AN13" s="260">
        <f t="shared" si="3"/>
        <v>0</v>
      </c>
      <c r="AO13" s="260">
        <f t="shared" si="3"/>
        <v>0</v>
      </c>
      <c r="AP13" s="260">
        <f t="shared" si="3"/>
        <v>0</v>
      </c>
      <c r="AQ13" s="260">
        <f t="shared" si="3"/>
        <v>0</v>
      </c>
      <c r="AR13" s="260">
        <f t="shared" si="3"/>
        <v>0</v>
      </c>
      <c r="AS13" s="260">
        <f t="shared" si="3"/>
        <v>0</v>
      </c>
      <c r="AT13" s="260">
        <f t="shared" si="3"/>
        <v>0</v>
      </c>
      <c r="AU13" s="260">
        <f t="shared" si="3"/>
        <v>0</v>
      </c>
      <c r="AV13" s="260">
        <f t="shared" si="3"/>
        <v>0</v>
      </c>
      <c r="AW13" s="260">
        <f t="shared" si="3"/>
        <v>0</v>
      </c>
      <c r="AX13" s="260">
        <f t="shared" si="3"/>
        <v>0</v>
      </c>
      <c r="AY13" s="260">
        <f t="shared" si="3"/>
        <v>0</v>
      </c>
      <c r="AZ13" s="260">
        <f t="shared" si="3"/>
        <v>0</v>
      </c>
      <c r="BA13" s="260">
        <f t="shared" si="3"/>
        <v>0</v>
      </c>
      <c r="BB13" s="260">
        <f t="shared" si="3"/>
        <v>0</v>
      </c>
      <c r="BC13" s="260">
        <f t="shared" si="3"/>
        <v>0</v>
      </c>
      <c r="BD13" s="260">
        <f t="shared" si="3"/>
        <v>0</v>
      </c>
    </row>
    <row r="14" spans="1:56" ht="20.149999999999999" customHeight="1" x14ac:dyDescent="0.3">
      <c r="A14" s="106"/>
      <c r="B14" s="107" t="s">
        <v>655</v>
      </c>
      <c r="C14" s="107"/>
      <c r="D14" s="107"/>
      <c r="E14" s="107"/>
      <c r="F14" s="391">
        <f>'IX. Operating Budget'!E29</f>
        <v>0.05</v>
      </c>
      <c r="G14" s="263">
        <f>G13*$F$14</f>
        <v>0</v>
      </c>
      <c r="H14" s="263">
        <f>H13*$F$14</f>
        <v>0</v>
      </c>
      <c r="I14" s="263">
        <f t="shared" ref="I14:BD14" si="4">I13*$F$14</f>
        <v>0</v>
      </c>
      <c r="J14" s="263">
        <f t="shared" si="4"/>
        <v>0</v>
      </c>
      <c r="K14" s="263">
        <f t="shared" si="4"/>
        <v>0</v>
      </c>
      <c r="L14" s="263">
        <f t="shared" si="4"/>
        <v>0</v>
      </c>
      <c r="M14" s="263">
        <f t="shared" si="4"/>
        <v>0</v>
      </c>
      <c r="N14" s="263">
        <f t="shared" si="4"/>
        <v>0</v>
      </c>
      <c r="O14" s="263">
        <f t="shared" si="4"/>
        <v>0</v>
      </c>
      <c r="P14" s="263">
        <f t="shared" si="4"/>
        <v>0</v>
      </c>
      <c r="Q14" s="263">
        <f t="shared" si="4"/>
        <v>0</v>
      </c>
      <c r="R14" s="263">
        <f t="shared" si="4"/>
        <v>0</v>
      </c>
      <c r="S14" s="263">
        <f t="shared" si="4"/>
        <v>0</v>
      </c>
      <c r="T14" s="263">
        <f t="shared" si="4"/>
        <v>0</v>
      </c>
      <c r="U14" s="263">
        <f t="shared" si="4"/>
        <v>0</v>
      </c>
      <c r="V14" s="263">
        <f t="shared" si="4"/>
        <v>0</v>
      </c>
      <c r="W14" s="263">
        <f t="shared" si="4"/>
        <v>0</v>
      </c>
      <c r="X14" s="263">
        <f t="shared" si="4"/>
        <v>0</v>
      </c>
      <c r="Y14" s="263">
        <f t="shared" si="4"/>
        <v>0</v>
      </c>
      <c r="Z14" s="263">
        <f t="shared" si="4"/>
        <v>0</v>
      </c>
      <c r="AA14" s="263">
        <f t="shared" si="4"/>
        <v>0</v>
      </c>
      <c r="AB14" s="263">
        <f t="shared" si="4"/>
        <v>0</v>
      </c>
      <c r="AC14" s="263">
        <f t="shared" si="4"/>
        <v>0</v>
      </c>
      <c r="AD14" s="263">
        <f t="shared" si="4"/>
        <v>0</v>
      </c>
      <c r="AE14" s="263">
        <f t="shared" si="4"/>
        <v>0</v>
      </c>
      <c r="AF14" s="263">
        <f t="shared" si="4"/>
        <v>0</v>
      </c>
      <c r="AG14" s="263">
        <f t="shared" si="4"/>
        <v>0</v>
      </c>
      <c r="AH14" s="263">
        <f t="shared" si="4"/>
        <v>0</v>
      </c>
      <c r="AI14" s="263">
        <f t="shared" si="4"/>
        <v>0</v>
      </c>
      <c r="AJ14" s="263">
        <f t="shared" si="4"/>
        <v>0</v>
      </c>
      <c r="AK14" s="263">
        <f t="shared" si="4"/>
        <v>0</v>
      </c>
      <c r="AL14" s="263">
        <f t="shared" si="4"/>
        <v>0</v>
      </c>
      <c r="AM14" s="263">
        <f t="shared" si="4"/>
        <v>0</v>
      </c>
      <c r="AN14" s="263">
        <f t="shared" si="4"/>
        <v>0</v>
      </c>
      <c r="AO14" s="263">
        <f t="shared" si="4"/>
        <v>0</v>
      </c>
      <c r="AP14" s="263">
        <f t="shared" si="4"/>
        <v>0</v>
      </c>
      <c r="AQ14" s="263">
        <f t="shared" si="4"/>
        <v>0</v>
      </c>
      <c r="AR14" s="263">
        <f t="shared" si="4"/>
        <v>0</v>
      </c>
      <c r="AS14" s="263">
        <f t="shared" si="4"/>
        <v>0</v>
      </c>
      <c r="AT14" s="263">
        <f t="shared" si="4"/>
        <v>0</v>
      </c>
      <c r="AU14" s="263">
        <f t="shared" si="4"/>
        <v>0</v>
      </c>
      <c r="AV14" s="263">
        <f t="shared" si="4"/>
        <v>0</v>
      </c>
      <c r="AW14" s="263">
        <f t="shared" si="4"/>
        <v>0</v>
      </c>
      <c r="AX14" s="263">
        <f t="shared" si="4"/>
        <v>0</v>
      </c>
      <c r="AY14" s="263">
        <f t="shared" si="4"/>
        <v>0</v>
      </c>
      <c r="AZ14" s="263">
        <f t="shared" si="4"/>
        <v>0</v>
      </c>
      <c r="BA14" s="263">
        <f t="shared" si="4"/>
        <v>0</v>
      </c>
      <c r="BB14" s="263">
        <f t="shared" si="4"/>
        <v>0</v>
      </c>
      <c r="BC14" s="263">
        <f t="shared" si="4"/>
        <v>0</v>
      </c>
      <c r="BD14" s="263">
        <f t="shared" si="4"/>
        <v>0</v>
      </c>
    </row>
    <row r="15" spans="1:56" ht="20.149999999999999" customHeight="1" x14ac:dyDescent="0.3">
      <c r="A15" s="289"/>
      <c r="B15" s="290" t="s">
        <v>656</v>
      </c>
      <c r="C15" s="290"/>
      <c r="D15" s="290"/>
      <c r="E15" s="290"/>
      <c r="F15" s="392"/>
      <c r="G15" s="320">
        <f>G13-G14</f>
        <v>0</v>
      </c>
      <c r="H15" s="320">
        <f>H13-H14</f>
        <v>0</v>
      </c>
      <c r="I15" s="320">
        <f t="shared" ref="I15:BD15" si="5">I13-I14</f>
        <v>0</v>
      </c>
      <c r="J15" s="320">
        <f t="shared" si="5"/>
        <v>0</v>
      </c>
      <c r="K15" s="320">
        <f t="shared" si="5"/>
        <v>0</v>
      </c>
      <c r="L15" s="320">
        <f t="shared" si="5"/>
        <v>0</v>
      </c>
      <c r="M15" s="320">
        <f t="shared" si="5"/>
        <v>0</v>
      </c>
      <c r="N15" s="320">
        <f t="shared" si="5"/>
        <v>0</v>
      </c>
      <c r="O15" s="320">
        <f t="shared" si="5"/>
        <v>0</v>
      </c>
      <c r="P15" s="320">
        <f t="shared" si="5"/>
        <v>0</v>
      </c>
      <c r="Q15" s="320">
        <f t="shared" si="5"/>
        <v>0</v>
      </c>
      <c r="R15" s="320">
        <f t="shared" si="5"/>
        <v>0</v>
      </c>
      <c r="S15" s="320">
        <f t="shared" si="5"/>
        <v>0</v>
      </c>
      <c r="T15" s="320">
        <f t="shared" si="5"/>
        <v>0</v>
      </c>
      <c r="U15" s="320">
        <f t="shared" si="5"/>
        <v>0</v>
      </c>
      <c r="V15" s="320">
        <f t="shared" si="5"/>
        <v>0</v>
      </c>
      <c r="W15" s="320">
        <f t="shared" si="5"/>
        <v>0</v>
      </c>
      <c r="X15" s="320">
        <f t="shared" si="5"/>
        <v>0</v>
      </c>
      <c r="Y15" s="320">
        <f t="shared" si="5"/>
        <v>0</v>
      </c>
      <c r="Z15" s="320">
        <f t="shared" si="5"/>
        <v>0</v>
      </c>
      <c r="AA15" s="320">
        <f t="shared" si="5"/>
        <v>0</v>
      </c>
      <c r="AB15" s="320">
        <f t="shared" si="5"/>
        <v>0</v>
      </c>
      <c r="AC15" s="320">
        <f t="shared" si="5"/>
        <v>0</v>
      </c>
      <c r="AD15" s="320">
        <f t="shared" si="5"/>
        <v>0</v>
      </c>
      <c r="AE15" s="320">
        <f t="shared" si="5"/>
        <v>0</v>
      </c>
      <c r="AF15" s="320">
        <f t="shared" si="5"/>
        <v>0</v>
      </c>
      <c r="AG15" s="320">
        <f t="shared" si="5"/>
        <v>0</v>
      </c>
      <c r="AH15" s="320">
        <f t="shared" si="5"/>
        <v>0</v>
      </c>
      <c r="AI15" s="320">
        <f t="shared" si="5"/>
        <v>0</v>
      </c>
      <c r="AJ15" s="320">
        <f t="shared" si="5"/>
        <v>0</v>
      </c>
      <c r="AK15" s="320">
        <f t="shared" si="5"/>
        <v>0</v>
      </c>
      <c r="AL15" s="320">
        <f t="shared" si="5"/>
        <v>0</v>
      </c>
      <c r="AM15" s="320">
        <f t="shared" si="5"/>
        <v>0</v>
      </c>
      <c r="AN15" s="320">
        <f t="shared" si="5"/>
        <v>0</v>
      </c>
      <c r="AO15" s="320">
        <f t="shared" si="5"/>
        <v>0</v>
      </c>
      <c r="AP15" s="320">
        <f t="shared" si="5"/>
        <v>0</v>
      </c>
      <c r="AQ15" s="320">
        <f t="shared" si="5"/>
        <v>0</v>
      </c>
      <c r="AR15" s="320">
        <f t="shared" si="5"/>
        <v>0</v>
      </c>
      <c r="AS15" s="320">
        <f t="shared" si="5"/>
        <v>0</v>
      </c>
      <c r="AT15" s="320">
        <f t="shared" si="5"/>
        <v>0</v>
      </c>
      <c r="AU15" s="320">
        <f t="shared" si="5"/>
        <v>0</v>
      </c>
      <c r="AV15" s="320">
        <f t="shared" si="5"/>
        <v>0</v>
      </c>
      <c r="AW15" s="320">
        <f t="shared" si="5"/>
        <v>0</v>
      </c>
      <c r="AX15" s="320">
        <f t="shared" si="5"/>
        <v>0</v>
      </c>
      <c r="AY15" s="320">
        <f t="shared" si="5"/>
        <v>0</v>
      </c>
      <c r="AZ15" s="320">
        <f t="shared" si="5"/>
        <v>0</v>
      </c>
      <c r="BA15" s="320">
        <f t="shared" si="5"/>
        <v>0</v>
      </c>
      <c r="BB15" s="320">
        <f t="shared" si="5"/>
        <v>0</v>
      </c>
      <c r="BC15" s="320">
        <f t="shared" si="5"/>
        <v>0</v>
      </c>
      <c r="BD15" s="320">
        <f t="shared" si="5"/>
        <v>0</v>
      </c>
    </row>
    <row r="16" spans="1:56" ht="20.149999999999999" customHeight="1" x14ac:dyDescent="0.3">
      <c r="A16" s="154"/>
      <c r="F16" s="393"/>
      <c r="G16" s="262"/>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c r="AW16" s="411"/>
      <c r="AX16" s="411"/>
      <c r="AY16" s="411"/>
      <c r="AZ16" s="411"/>
      <c r="BA16" s="411"/>
      <c r="BB16" s="411"/>
      <c r="BC16" s="411"/>
      <c r="BD16" s="411"/>
    </row>
    <row r="17" spans="1:56" ht="20.149999999999999" customHeight="1" x14ac:dyDescent="0.3">
      <c r="A17" s="221" t="s">
        <v>657</v>
      </c>
      <c r="F17" s="393"/>
      <c r="G17" s="262"/>
      <c r="H17" s="411"/>
      <c r="I17" s="411"/>
      <c r="J17" s="411"/>
      <c r="K17" s="411"/>
      <c r="L17" s="411"/>
      <c r="M17" s="411"/>
      <c r="N17" s="411"/>
      <c r="O17" s="411"/>
      <c r="P17" s="411"/>
      <c r="Q17" s="411"/>
      <c r="R17" s="411"/>
      <c r="S17" s="411"/>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1"/>
      <c r="AX17" s="411"/>
      <c r="AY17" s="411"/>
      <c r="AZ17" s="411"/>
      <c r="BA17" s="411"/>
      <c r="BB17" s="411"/>
      <c r="BC17" s="411"/>
      <c r="BD17" s="411"/>
    </row>
    <row r="18" spans="1:56" ht="20.149999999999999" customHeight="1" x14ac:dyDescent="0.3">
      <c r="A18" s="116" t="s">
        <v>731</v>
      </c>
      <c r="B18" s="171"/>
      <c r="C18" s="171"/>
      <c r="D18" s="171"/>
      <c r="E18" s="171"/>
      <c r="F18" s="389">
        <v>0.03</v>
      </c>
      <c r="G18" s="366">
        <f>'IX. Operating Budget'!L58-'IX. Operating Budget'!L35</f>
        <v>0</v>
      </c>
      <c r="H18" s="369">
        <f t="shared" ref="H18:AM18" si="6">IF($F$18=0,G18*(1+$F$18),IF(H9&lt;=$F$46,G18*(1+$F$18),G18*(1+$F$11)))</f>
        <v>0</v>
      </c>
      <c r="I18" s="369">
        <f t="shared" si="6"/>
        <v>0</v>
      </c>
      <c r="J18" s="369">
        <f t="shared" si="6"/>
        <v>0</v>
      </c>
      <c r="K18" s="369">
        <f t="shared" si="6"/>
        <v>0</v>
      </c>
      <c r="L18" s="369">
        <f t="shared" si="6"/>
        <v>0</v>
      </c>
      <c r="M18" s="369">
        <f t="shared" si="6"/>
        <v>0</v>
      </c>
      <c r="N18" s="369">
        <f t="shared" si="6"/>
        <v>0</v>
      </c>
      <c r="O18" s="369">
        <f t="shared" si="6"/>
        <v>0</v>
      </c>
      <c r="P18" s="369">
        <f t="shared" si="6"/>
        <v>0</v>
      </c>
      <c r="Q18" s="369">
        <f t="shared" si="6"/>
        <v>0</v>
      </c>
      <c r="R18" s="369">
        <f t="shared" si="6"/>
        <v>0</v>
      </c>
      <c r="S18" s="369">
        <f t="shared" si="6"/>
        <v>0</v>
      </c>
      <c r="T18" s="369">
        <f t="shared" si="6"/>
        <v>0</v>
      </c>
      <c r="U18" s="369">
        <f t="shared" si="6"/>
        <v>0</v>
      </c>
      <c r="V18" s="369">
        <f t="shared" si="6"/>
        <v>0</v>
      </c>
      <c r="W18" s="369">
        <f t="shared" si="6"/>
        <v>0</v>
      </c>
      <c r="X18" s="369">
        <f t="shared" si="6"/>
        <v>0</v>
      </c>
      <c r="Y18" s="369">
        <f t="shared" si="6"/>
        <v>0</v>
      </c>
      <c r="Z18" s="369">
        <f t="shared" si="6"/>
        <v>0</v>
      </c>
      <c r="AA18" s="369">
        <f t="shared" si="6"/>
        <v>0</v>
      </c>
      <c r="AB18" s="369">
        <f t="shared" si="6"/>
        <v>0</v>
      </c>
      <c r="AC18" s="369">
        <f t="shared" si="6"/>
        <v>0</v>
      </c>
      <c r="AD18" s="369">
        <f t="shared" si="6"/>
        <v>0</v>
      </c>
      <c r="AE18" s="369">
        <f t="shared" si="6"/>
        <v>0</v>
      </c>
      <c r="AF18" s="369">
        <f t="shared" si="6"/>
        <v>0</v>
      </c>
      <c r="AG18" s="369">
        <f t="shared" si="6"/>
        <v>0</v>
      </c>
      <c r="AH18" s="369">
        <f t="shared" si="6"/>
        <v>0</v>
      </c>
      <c r="AI18" s="369">
        <f t="shared" si="6"/>
        <v>0</v>
      </c>
      <c r="AJ18" s="369">
        <f t="shared" si="6"/>
        <v>0</v>
      </c>
      <c r="AK18" s="369">
        <f t="shared" si="6"/>
        <v>0</v>
      </c>
      <c r="AL18" s="369">
        <f t="shared" si="6"/>
        <v>0</v>
      </c>
      <c r="AM18" s="369">
        <f t="shared" si="6"/>
        <v>0</v>
      </c>
      <c r="AN18" s="369">
        <f t="shared" ref="AN18:BD18" si="7">IF($F$18=0,AM18*(1+$F$18),IF(AN9&lt;=$F$46,AM18*(1+$F$18),AM18*(1+$F$11)))</f>
        <v>0</v>
      </c>
      <c r="AO18" s="369">
        <f t="shared" si="7"/>
        <v>0</v>
      </c>
      <c r="AP18" s="369">
        <f t="shared" si="7"/>
        <v>0</v>
      </c>
      <c r="AQ18" s="369">
        <f t="shared" si="7"/>
        <v>0</v>
      </c>
      <c r="AR18" s="369">
        <f t="shared" si="7"/>
        <v>0</v>
      </c>
      <c r="AS18" s="369">
        <f t="shared" si="7"/>
        <v>0</v>
      </c>
      <c r="AT18" s="369">
        <f t="shared" si="7"/>
        <v>0</v>
      </c>
      <c r="AU18" s="369">
        <f t="shared" si="7"/>
        <v>0</v>
      </c>
      <c r="AV18" s="369">
        <f t="shared" si="7"/>
        <v>0</v>
      </c>
      <c r="AW18" s="369">
        <f t="shared" si="7"/>
        <v>0</v>
      </c>
      <c r="AX18" s="369">
        <f t="shared" si="7"/>
        <v>0</v>
      </c>
      <c r="AY18" s="369">
        <f t="shared" si="7"/>
        <v>0</v>
      </c>
      <c r="AZ18" s="369">
        <f t="shared" si="7"/>
        <v>0</v>
      </c>
      <c r="BA18" s="369">
        <f t="shared" si="7"/>
        <v>0</v>
      </c>
      <c r="BB18" s="369">
        <f t="shared" si="7"/>
        <v>0</v>
      </c>
      <c r="BC18" s="369">
        <f t="shared" si="7"/>
        <v>0</v>
      </c>
      <c r="BD18" s="369">
        <f t="shared" si="7"/>
        <v>0</v>
      </c>
    </row>
    <row r="19" spans="1:56" ht="20.149999999999999" customHeight="1" x14ac:dyDescent="0.3">
      <c r="A19" s="113" t="s">
        <v>732</v>
      </c>
      <c r="B19" s="77"/>
      <c r="C19" s="77"/>
      <c r="D19" s="77"/>
      <c r="E19" s="77"/>
      <c r="F19" s="390">
        <v>0.03</v>
      </c>
      <c r="G19" s="260">
        <f>'IX. Operating Budget'!L35</f>
        <v>0</v>
      </c>
      <c r="H19" s="260">
        <f t="shared" ref="H19:AM19" si="8">IF($F$19=0,G19*(1+$F$19),IF(H9&lt;=$F$46,G19*(1+$F$19),G19*(1+$F$11)))</f>
        <v>0</v>
      </c>
      <c r="I19" s="260">
        <f t="shared" si="8"/>
        <v>0</v>
      </c>
      <c r="J19" s="260">
        <f t="shared" si="8"/>
        <v>0</v>
      </c>
      <c r="K19" s="260">
        <f t="shared" si="8"/>
        <v>0</v>
      </c>
      <c r="L19" s="260">
        <f t="shared" si="8"/>
        <v>0</v>
      </c>
      <c r="M19" s="260">
        <f t="shared" si="8"/>
        <v>0</v>
      </c>
      <c r="N19" s="260">
        <f t="shared" si="8"/>
        <v>0</v>
      </c>
      <c r="O19" s="260">
        <f t="shared" si="8"/>
        <v>0</v>
      </c>
      <c r="P19" s="260">
        <f t="shared" si="8"/>
        <v>0</v>
      </c>
      <c r="Q19" s="260">
        <f t="shared" si="8"/>
        <v>0</v>
      </c>
      <c r="R19" s="260">
        <f t="shared" si="8"/>
        <v>0</v>
      </c>
      <c r="S19" s="260">
        <f t="shared" si="8"/>
        <v>0</v>
      </c>
      <c r="T19" s="260">
        <f t="shared" si="8"/>
        <v>0</v>
      </c>
      <c r="U19" s="260">
        <f t="shared" si="8"/>
        <v>0</v>
      </c>
      <c r="V19" s="260">
        <f t="shared" si="8"/>
        <v>0</v>
      </c>
      <c r="W19" s="260">
        <f t="shared" si="8"/>
        <v>0</v>
      </c>
      <c r="X19" s="260">
        <f t="shared" si="8"/>
        <v>0</v>
      </c>
      <c r="Y19" s="260">
        <f t="shared" si="8"/>
        <v>0</v>
      </c>
      <c r="Z19" s="260">
        <f t="shared" si="8"/>
        <v>0</v>
      </c>
      <c r="AA19" s="260">
        <f t="shared" si="8"/>
        <v>0</v>
      </c>
      <c r="AB19" s="260">
        <f t="shared" si="8"/>
        <v>0</v>
      </c>
      <c r="AC19" s="260">
        <f t="shared" si="8"/>
        <v>0</v>
      </c>
      <c r="AD19" s="260">
        <f t="shared" si="8"/>
        <v>0</v>
      </c>
      <c r="AE19" s="260">
        <f t="shared" si="8"/>
        <v>0</v>
      </c>
      <c r="AF19" s="260">
        <f t="shared" si="8"/>
        <v>0</v>
      </c>
      <c r="AG19" s="260">
        <f t="shared" si="8"/>
        <v>0</v>
      </c>
      <c r="AH19" s="260">
        <f t="shared" si="8"/>
        <v>0</v>
      </c>
      <c r="AI19" s="260">
        <f t="shared" si="8"/>
        <v>0</v>
      </c>
      <c r="AJ19" s="260">
        <f t="shared" si="8"/>
        <v>0</v>
      </c>
      <c r="AK19" s="260">
        <f t="shared" si="8"/>
        <v>0</v>
      </c>
      <c r="AL19" s="260">
        <f t="shared" si="8"/>
        <v>0</v>
      </c>
      <c r="AM19" s="260">
        <f t="shared" si="8"/>
        <v>0</v>
      </c>
      <c r="AN19" s="260">
        <f t="shared" ref="AN19:BD19" si="9">IF($F$19=0,AM19*(1+$F$19),IF(AN9&lt;=$F$46,AM19*(1+$F$19),AM19*(1+$F$11)))</f>
        <v>0</v>
      </c>
      <c r="AO19" s="260">
        <f t="shared" si="9"/>
        <v>0</v>
      </c>
      <c r="AP19" s="260">
        <f t="shared" si="9"/>
        <v>0</v>
      </c>
      <c r="AQ19" s="260">
        <f t="shared" si="9"/>
        <v>0</v>
      </c>
      <c r="AR19" s="260">
        <f t="shared" si="9"/>
        <v>0</v>
      </c>
      <c r="AS19" s="260">
        <f t="shared" si="9"/>
        <v>0</v>
      </c>
      <c r="AT19" s="260">
        <f t="shared" si="9"/>
        <v>0</v>
      </c>
      <c r="AU19" s="260">
        <f t="shared" si="9"/>
        <v>0</v>
      </c>
      <c r="AV19" s="260">
        <f t="shared" si="9"/>
        <v>0</v>
      </c>
      <c r="AW19" s="260">
        <f t="shared" si="9"/>
        <v>0</v>
      </c>
      <c r="AX19" s="260">
        <f t="shared" si="9"/>
        <v>0</v>
      </c>
      <c r="AY19" s="260">
        <f t="shared" si="9"/>
        <v>0</v>
      </c>
      <c r="AZ19" s="260">
        <f t="shared" si="9"/>
        <v>0</v>
      </c>
      <c r="BA19" s="260">
        <f t="shared" si="9"/>
        <v>0</v>
      </c>
      <c r="BB19" s="260">
        <f t="shared" si="9"/>
        <v>0</v>
      </c>
      <c r="BC19" s="260">
        <f t="shared" si="9"/>
        <v>0</v>
      </c>
      <c r="BD19" s="260">
        <f t="shared" si="9"/>
        <v>0</v>
      </c>
    </row>
    <row r="20" spans="1:56" ht="20.149999999999999" customHeight="1" x14ac:dyDescent="0.3">
      <c r="A20" s="113" t="s">
        <v>505</v>
      </c>
      <c r="B20" s="77"/>
      <c r="C20" s="394" t="str">
        <f>'IX. Operating Budget'!A61</f>
        <v>Asset Management Fee</v>
      </c>
      <c r="D20" s="348"/>
      <c r="E20" s="348"/>
      <c r="F20" s="390">
        <v>0.03</v>
      </c>
      <c r="G20" s="260">
        <f>'IX. Operating Budget'!L61</f>
        <v>0</v>
      </c>
      <c r="H20" s="260">
        <f t="shared" ref="H20:AM20" si="10">IF($F$20=0,G20*(1+$F$20),IF(H9&lt;=$F$46,G20*(1+$F$20),G20*(1+$F$11)))</f>
        <v>0</v>
      </c>
      <c r="I20" s="260">
        <f t="shared" si="10"/>
        <v>0</v>
      </c>
      <c r="J20" s="260">
        <f t="shared" si="10"/>
        <v>0</v>
      </c>
      <c r="K20" s="260">
        <f t="shared" si="10"/>
        <v>0</v>
      </c>
      <c r="L20" s="260">
        <f t="shared" si="10"/>
        <v>0</v>
      </c>
      <c r="M20" s="260">
        <f t="shared" si="10"/>
        <v>0</v>
      </c>
      <c r="N20" s="260">
        <f t="shared" si="10"/>
        <v>0</v>
      </c>
      <c r="O20" s="260">
        <f t="shared" si="10"/>
        <v>0</v>
      </c>
      <c r="P20" s="260">
        <f t="shared" si="10"/>
        <v>0</v>
      </c>
      <c r="Q20" s="260">
        <f t="shared" si="10"/>
        <v>0</v>
      </c>
      <c r="R20" s="260">
        <f t="shared" si="10"/>
        <v>0</v>
      </c>
      <c r="S20" s="260">
        <f t="shared" si="10"/>
        <v>0</v>
      </c>
      <c r="T20" s="260">
        <f t="shared" si="10"/>
        <v>0</v>
      </c>
      <c r="U20" s="260">
        <f t="shared" si="10"/>
        <v>0</v>
      </c>
      <c r="V20" s="260">
        <f t="shared" si="10"/>
        <v>0</v>
      </c>
      <c r="W20" s="260">
        <f t="shared" si="10"/>
        <v>0</v>
      </c>
      <c r="X20" s="260">
        <f t="shared" si="10"/>
        <v>0</v>
      </c>
      <c r="Y20" s="260">
        <f t="shared" si="10"/>
        <v>0</v>
      </c>
      <c r="Z20" s="260">
        <f t="shared" si="10"/>
        <v>0</v>
      </c>
      <c r="AA20" s="260">
        <f t="shared" si="10"/>
        <v>0</v>
      </c>
      <c r="AB20" s="260">
        <f t="shared" si="10"/>
        <v>0</v>
      </c>
      <c r="AC20" s="260">
        <f t="shared" si="10"/>
        <v>0</v>
      </c>
      <c r="AD20" s="260">
        <f t="shared" si="10"/>
        <v>0</v>
      </c>
      <c r="AE20" s="260">
        <f t="shared" si="10"/>
        <v>0</v>
      </c>
      <c r="AF20" s="260">
        <f t="shared" si="10"/>
        <v>0</v>
      </c>
      <c r="AG20" s="260">
        <f t="shared" si="10"/>
        <v>0</v>
      </c>
      <c r="AH20" s="260">
        <f t="shared" si="10"/>
        <v>0</v>
      </c>
      <c r="AI20" s="260">
        <f t="shared" si="10"/>
        <v>0</v>
      </c>
      <c r="AJ20" s="260">
        <f t="shared" si="10"/>
        <v>0</v>
      </c>
      <c r="AK20" s="260">
        <f t="shared" si="10"/>
        <v>0</v>
      </c>
      <c r="AL20" s="260">
        <f t="shared" si="10"/>
        <v>0</v>
      </c>
      <c r="AM20" s="260">
        <f t="shared" si="10"/>
        <v>0</v>
      </c>
      <c r="AN20" s="260">
        <f t="shared" ref="AN20:BD20" si="11">IF($F$20=0,AM20*(1+$F$20),IF(AN9&lt;=$F$46,AM20*(1+$F$20),AM20*(1+$F$11)))</f>
        <v>0</v>
      </c>
      <c r="AO20" s="260">
        <f t="shared" si="11"/>
        <v>0</v>
      </c>
      <c r="AP20" s="260">
        <f t="shared" si="11"/>
        <v>0</v>
      </c>
      <c r="AQ20" s="260">
        <f t="shared" si="11"/>
        <v>0</v>
      </c>
      <c r="AR20" s="260">
        <f t="shared" si="11"/>
        <v>0</v>
      </c>
      <c r="AS20" s="260">
        <f t="shared" si="11"/>
        <v>0</v>
      </c>
      <c r="AT20" s="260">
        <f t="shared" si="11"/>
        <v>0</v>
      </c>
      <c r="AU20" s="260">
        <f t="shared" si="11"/>
        <v>0</v>
      </c>
      <c r="AV20" s="260">
        <f t="shared" si="11"/>
        <v>0</v>
      </c>
      <c r="AW20" s="260">
        <f t="shared" si="11"/>
        <v>0</v>
      </c>
      <c r="AX20" s="260">
        <f t="shared" si="11"/>
        <v>0</v>
      </c>
      <c r="AY20" s="260">
        <f t="shared" si="11"/>
        <v>0</v>
      </c>
      <c r="AZ20" s="260">
        <f t="shared" si="11"/>
        <v>0</v>
      </c>
      <c r="BA20" s="260">
        <f t="shared" si="11"/>
        <v>0</v>
      </c>
      <c r="BB20" s="260">
        <f t="shared" si="11"/>
        <v>0</v>
      </c>
      <c r="BC20" s="260">
        <f t="shared" si="11"/>
        <v>0</v>
      </c>
      <c r="BD20" s="260">
        <f t="shared" si="11"/>
        <v>0</v>
      </c>
    </row>
    <row r="21" spans="1:56" ht="20.149999999999999" customHeight="1" x14ac:dyDescent="0.3">
      <c r="A21" s="113" t="s">
        <v>505</v>
      </c>
      <c r="B21" s="77"/>
      <c r="C21" s="77" t="str">
        <f>'IX. Operating Budget'!A62</f>
        <v>Reserves - Cap Ex/Replacement</v>
      </c>
      <c r="D21" s="77"/>
      <c r="E21" s="77"/>
      <c r="F21" s="83">
        <v>0</v>
      </c>
      <c r="G21" s="260">
        <f>'IX. Operating Budget'!L62</f>
        <v>0</v>
      </c>
      <c r="H21" s="260">
        <f t="shared" ref="H21:AM21" si="12">IF($F$21=0,G21*(1+$F$21),IF(H9&lt;=$F$46,G21*(1+$F$21),G21*(1+$F$11)))</f>
        <v>0</v>
      </c>
      <c r="I21" s="260">
        <f t="shared" si="12"/>
        <v>0</v>
      </c>
      <c r="J21" s="260">
        <f t="shared" si="12"/>
        <v>0</v>
      </c>
      <c r="K21" s="260">
        <f t="shared" si="12"/>
        <v>0</v>
      </c>
      <c r="L21" s="260">
        <f t="shared" si="12"/>
        <v>0</v>
      </c>
      <c r="M21" s="260">
        <f t="shared" si="12"/>
        <v>0</v>
      </c>
      <c r="N21" s="260">
        <f t="shared" si="12"/>
        <v>0</v>
      </c>
      <c r="O21" s="260">
        <f t="shared" si="12"/>
        <v>0</v>
      </c>
      <c r="P21" s="260">
        <f t="shared" si="12"/>
        <v>0</v>
      </c>
      <c r="Q21" s="260">
        <f t="shared" si="12"/>
        <v>0</v>
      </c>
      <c r="R21" s="260">
        <f t="shared" si="12"/>
        <v>0</v>
      </c>
      <c r="S21" s="260">
        <f t="shared" si="12"/>
        <v>0</v>
      </c>
      <c r="T21" s="260">
        <f t="shared" si="12"/>
        <v>0</v>
      </c>
      <c r="U21" s="260">
        <f t="shared" si="12"/>
        <v>0</v>
      </c>
      <c r="V21" s="260">
        <f t="shared" si="12"/>
        <v>0</v>
      </c>
      <c r="W21" s="260">
        <f t="shared" si="12"/>
        <v>0</v>
      </c>
      <c r="X21" s="260">
        <f t="shared" si="12"/>
        <v>0</v>
      </c>
      <c r="Y21" s="260">
        <f t="shared" si="12"/>
        <v>0</v>
      </c>
      <c r="Z21" s="260">
        <f t="shared" si="12"/>
        <v>0</v>
      </c>
      <c r="AA21" s="260">
        <f t="shared" si="12"/>
        <v>0</v>
      </c>
      <c r="AB21" s="260">
        <f t="shared" si="12"/>
        <v>0</v>
      </c>
      <c r="AC21" s="260">
        <f t="shared" si="12"/>
        <v>0</v>
      </c>
      <c r="AD21" s="260">
        <f t="shared" si="12"/>
        <v>0</v>
      </c>
      <c r="AE21" s="260">
        <f t="shared" si="12"/>
        <v>0</v>
      </c>
      <c r="AF21" s="260">
        <f t="shared" si="12"/>
        <v>0</v>
      </c>
      <c r="AG21" s="260">
        <f t="shared" si="12"/>
        <v>0</v>
      </c>
      <c r="AH21" s="260">
        <f t="shared" si="12"/>
        <v>0</v>
      </c>
      <c r="AI21" s="260">
        <f t="shared" si="12"/>
        <v>0</v>
      </c>
      <c r="AJ21" s="260">
        <f t="shared" si="12"/>
        <v>0</v>
      </c>
      <c r="AK21" s="260">
        <f t="shared" si="12"/>
        <v>0</v>
      </c>
      <c r="AL21" s="260">
        <f t="shared" si="12"/>
        <v>0</v>
      </c>
      <c r="AM21" s="260">
        <f t="shared" si="12"/>
        <v>0</v>
      </c>
      <c r="AN21" s="260">
        <f t="shared" ref="AN21:BD21" si="13">IF($F$21=0,AM21*(1+$F$21),IF(AN9&lt;=$F$46,AM21*(1+$F$21),AM21*(1+$F$11)))</f>
        <v>0</v>
      </c>
      <c r="AO21" s="260">
        <f t="shared" si="13"/>
        <v>0</v>
      </c>
      <c r="AP21" s="260">
        <f t="shared" si="13"/>
        <v>0</v>
      </c>
      <c r="AQ21" s="260">
        <f t="shared" si="13"/>
        <v>0</v>
      </c>
      <c r="AR21" s="260">
        <f t="shared" si="13"/>
        <v>0</v>
      </c>
      <c r="AS21" s="260">
        <f t="shared" si="13"/>
        <v>0</v>
      </c>
      <c r="AT21" s="260">
        <f t="shared" si="13"/>
        <v>0</v>
      </c>
      <c r="AU21" s="260">
        <f t="shared" si="13"/>
        <v>0</v>
      </c>
      <c r="AV21" s="260">
        <f t="shared" si="13"/>
        <v>0</v>
      </c>
      <c r="AW21" s="260">
        <f t="shared" si="13"/>
        <v>0</v>
      </c>
      <c r="AX21" s="260">
        <f t="shared" si="13"/>
        <v>0</v>
      </c>
      <c r="AY21" s="260">
        <f t="shared" si="13"/>
        <v>0</v>
      </c>
      <c r="AZ21" s="260">
        <f t="shared" si="13"/>
        <v>0</v>
      </c>
      <c r="BA21" s="260">
        <f t="shared" si="13"/>
        <v>0</v>
      </c>
      <c r="BB21" s="260">
        <f t="shared" si="13"/>
        <v>0</v>
      </c>
      <c r="BC21" s="260">
        <f t="shared" si="13"/>
        <v>0</v>
      </c>
      <c r="BD21" s="260">
        <f t="shared" si="13"/>
        <v>0</v>
      </c>
    </row>
    <row r="22" spans="1:56" ht="20.149999999999999" customHeight="1" x14ac:dyDescent="0.3">
      <c r="A22" s="113" t="s">
        <v>505</v>
      </c>
      <c r="B22" s="77"/>
      <c r="C22" s="77" t="str">
        <f>'IX. Operating Budget'!A63</f>
        <v>Reserves - Other</v>
      </c>
      <c r="D22" s="77"/>
      <c r="E22" s="77"/>
      <c r="F22" s="83">
        <v>0</v>
      </c>
      <c r="G22" s="260">
        <f>'IX. Operating Budget'!L63</f>
        <v>0</v>
      </c>
      <c r="H22" s="260">
        <f t="shared" ref="H22:AM22" si="14">IF($F$22=0,G22*(1+$F$22),IF(H9&lt;=$F$46,G22*(1+$F$22),G22*(1+$F$11)))</f>
        <v>0</v>
      </c>
      <c r="I22" s="260">
        <f t="shared" si="14"/>
        <v>0</v>
      </c>
      <c r="J22" s="260">
        <f t="shared" si="14"/>
        <v>0</v>
      </c>
      <c r="K22" s="260">
        <f t="shared" si="14"/>
        <v>0</v>
      </c>
      <c r="L22" s="260">
        <f t="shared" si="14"/>
        <v>0</v>
      </c>
      <c r="M22" s="260">
        <f t="shared" si="14"/>
        <v>0</v>
      </c>
      <c r="N22" s="260">
        <f t="shared" si="14"/>
        <v>0</v>
      </c>
      <c r="O22" s="260">
        <f t="shared" si="14"/>
        <v>0</v>
      </c>
      <c r="P22" s="260">
        <f t="shared" si="14"/>
        <v>0</v>
      </c>
      <c r="Q22" s="260">
        <f t="shared" si="14"/>
        <v>0</v>
      </c>
      <c r="R22" s="260">
        <f t="shared" si="14"/>
        <v>0</v>
      </c>
      <c r="S22" s="260">
        <f t="shared" si="14"/>
        <v>0</v>
      </c>
      <c r="T22" s="260">
        <f t="shared" si="14"/>
        <v>0</v>
      </c>
      <c r="U22" s="260">
        <f t="shared" si="14"/>
        <v>0</v>
      </c>
      <c r="V22" s="260">
        <f t="shared" si="14"/>
        <v>0</v>
      </c>
      <c r="W22" s="260">
        <f t="shared" si="14"/>
        <v>0</v>
      </c>
      <c r="X22" s="260">
        <f t="shared" si="14"/>
        <v>0</v>
      </c>
      <c r="Y22" s="260">
        <f t="shared" si="14"/>
        <v>0</v>
      </c>
      <c r="Z22" s="260">
        <f t="shared" si="14"/>
        <v>0</v>
      </c>
      <c r="AA22" s="260">
        <f t="shared" si="14"/>
        <v>0</v>
      </c>
      <c r="AB22" s="260">
        <f t="shared" si="14"/>
        <v>0</v>
      </c>
      <c r="AC22" s="260">
        <f t="shared" si="14"/>
        <v>0</v>
      </c>
      <c r="AD22" s="260">
        <f t="shared" si="14"/>
        <v>0</v>
      </c>
      <c r="AE22" s="260">
        <f t="shared" si="14"/>
        <v>0</v>
      </c>
      <c r="AF22" s="260">
        <f t="shared" si="14"/>
        <v>0</v>
      </c>
      <c r="AG22" s="260">
        <f t="shared" si="14"/>
        <v>0</v>
      </c>
      <c r="AH22" s="260">
        <f t="shared" si="14"/>
        <v>0</v>
      </c>
      <c r="AI22" s="260">
        <f t="shared" si="14"/>
        <v>0</v>
      </c>
      <c r="AJ22" s="260">
        <f t="shared" si="14"/>
        <v>0</v>
      </c>
      <c r="AK22" s="260">
        <f t="shared" si="14"/>
        <v>0</v>
      </c>
      <c r="AL22" s="260">
        <f t="shared" si="14"/>
        <v>0</v>
      </c>
      <c r="AM22" s="260">
        <f t="shared" si="14"/>
        <v>0</v>
      </c>
      <c r="AN22" s="260">
        <f t="shared" ref="AN22:BD22" si="15">IF($F$22=0,AM22*(1+$F$22),IF(AN9&lt;=$F$46,AM22*(1+$F$22),AM22*(1+$F$11)))</f>
        <v>0</v>
      </c>
      <c r="AO22" s="260">
        <f t="shared" si="15"/>
        <v>0</v>
      </c>
      <c r="AP22" s="260">
        <f t="shared" si="15"/>
        <v>0</v>
      </c>
      <c r="AQ22" s="260">
        <f t="shared" si="15"/>
        <v>0</v>
      </c>
      <c r="AR22" s="260">
        <f t="shared" si="15"/>
        <v>0</v>
      </c>
      <c r="AS22" s="260">
        <f t="shared" si="15"/>
        <v>0</v>
      </c>
      <c r="AT22" s="260">
        <f t="shared" si="15"/>
        <v>0</v>
      </c>
      <c r="AU22" s="260">
        <f t="shared" si="15"/>
        <v>0</v>
      </c>
      <c r="AV22" s="260">
        <f t="shared" si="15"/>
        <v>0</v>
      </c>
      <c r="AW22" s="260">
        <f t="shared" si="15"/>
        <v>0</v>
      </c>
      <c r="AX22" s="260">
        <f t="shared" si="15"/>
        <v>0</v>
      </c>
      <c r="AY22" s="260">
        <f t="shared" si="15"/>
        <v>0</v>
      </c>
      <c r="AZ22" s="260">
        <f t="shared" si="15"/>
        <v>0</v>
      </c>
      <c r="BA22" s="260">
        <f t="shared" si="15"/>
        <v>0</v>
      </c>
      <c r="BB22" s="260">
        <f t="shared" si="15"/>
        <v>0</v>
      </c>
      <c r="BC22" s="260">
        <f t="shared" si="15"/>
        <v>0</v>
      </c>
      <c r="BD22" s="260">
        <f t="shared" si="15"/>
        <v>0</v>
      </c>
    </row>
    <row r="23" spans="1:56" ht="20.149999999999999" customHeight="1" x14ac:dyDescent="0.3">
      <c r="A23" s="113" t="s">
        <v>505</v>
      </c>
      <c r="B23" s="77"/>
      <c r="C23" s="414">
        <f>'IX. Operating Budget'!C64</f>
        <v>0</v>
      </c>
      <c r="D23" s="414"/>
      <c r="E23" s="414"/>
      <c r="F23" s="83">
        <v>0</v>
      </c>
      <c r="G23" s="260">
        <f>'IX. Operating Budget'!L64</f>
        <v>0</v>
      </c>
      <c r="H23" s="260">
        <f t="shared" ref="H23:AM23" si="16">IF($F$23=0,G23*(1+$F$23),IF(H9&lt;=$F$46,G23*(1+$F$23),G23*(1+$F$11)))</f>
        <v>0</v>
      </c>
      <c r="I23" s="260">
        <f t="shared" si="16"/>
        <v>0</v>
      </c>
      <c r="J23" s="260">
        <f t="shared" si="16"/>
        <v>0</v>
      </c>
      <c r="K23" s="260">
        <f t="shared" si="16"/>
        <v>0</v>
      </c>
      <c r="L23" s="260">
        <f t="shared" si="16"/>
        <v>0</v>
      </c>
      <c r="M23" s="260">
        <f t="shared" si="16"/>
        <v>0</v>
      </c>
      <c r="N23" s="260">
        <f t="shared" si="16"/>
        <v>0</v>
      </c>
      <c r="O23" s="260">
        <f t="shared" si="16"/>
        <v>0</v>
      </c>
      <c r="P23" s="260">
        <f t="shared" si="16"/>
        <v>0</v>
      </c>
      <c r="Q23" s="260">
        <f t="shared" si="16"/>
        <v>0</v>
      </c>
      <c r="R23" s="260">
        <f t="shared" si="16"/>
        <v>0</v>
      </c>
      <c r="S23" s="260">
        <f t="shared" si="16"/>
        <v>0</v>
      </c>
      <c r="T23" s="260">
        <f t="shared" si="16"/>
        <v>0</v>
      </c>
      <c r="U23" s="260">
        <f t="shared" si="16"/>
        <v>0</v>
      </c>
      <c r="V23" s="260">
        <f t="shared" si="16"/>
        <v>0</v>
      </c>
      <c r="W23" s="260">
        <f t="shared" si="16"/>
        <v>0</v>
      </c>
      <c r="X23" s="260">
        <f t="shared" si="16"/>
        <v>0</v>
      </c>
      <c r="Y23" s="260">
        <f t="shared" si="16"/>
        <v>0</v>
      </c>
      <c r="Z23" s="260">
        <f t="shared" si="16"/>
        <v>0</v>
      </c>
      <c r="AA23" s="260">
        <f t="shared" si="16"/>
        <v>0</v>
      </c>
      <c r="AB23" s="260">
        <f t="shared" si="16"/>
        <v>0</v>
      </c>
      <c r="AC23" s="260">
        <f t="shared" si="16"/>
        <v>0</v>
      </c>
      <c r="AD23" s="260">
        <f t="shared" si="16"/>
        <v>0</v>
      </c>
      <c r="AE23" s="260">
        <f t="shared" si="16"/>
        <v>0</v>
      </c>
      <c r="AF23" s="260">
        <f t="shared" si="16"/>
        <v>0</v>
      </c>
      <c r="AG23" s="260">
        <f t="shared" si="16"/>
        <v>0</v>
      </c>
      <c r="AH23" s="260">
        <f t="shared" si="16"/>
        <v>0</v>
      </c>
      <c r="AI23" s="260">
        <f t="shared" si="16"/>
        <v>0</v>
      </c>
      <c r="AJ23" s="260">
        <f t="shared" si="16"/>
        <v>0</v>
      </c>
      <c r="AK23" s="260">
        <f t="shared" si="16"/>
        <v>0</v>
      </c>
      <c r="AL23" s="260">
        <f t="shared" si="16"/>
        <v>0</v>
      </c>
      <c r="AM23" s="260">
        <f t="shared" si="16"/>
        <v>0</v>
      </c>
      <c r="AN23" s="260">
        <f t="shared" ref="AN23:BD23" si="17">IF($F$23=0,AM23*(1+$F$23),IF(AN9&lt;=$F$46,AM23*(1+$F$23),AM23*(1+$F$11)))</f>
        <v>0</v>
      </c>
      <c r="AO23" s="260">
        <f t="shared" si="17"/>
        <v>0</v>
      </c>
      <c r="AP23" s="260">
        <f t="shared" si="17"/>
        <v>0</v>
      </c>
      <c r="AQ23" s="260">
        <f t="shared" si="17"/>
        <v>0</v>
      </c>
      <c r="AR23" s="260">
        <f t="shared" si="17"/>
        <v>0</v>
      </c>
      <c r="AS23" s="260">
        <f t="shared" si="17"/>
        <v>0</v>
      </c>
      <c r="AT23" s="260">
        <f t="shared" si="17"/>
        <v>0</v>
      </c>
      <c r="AU23" s="260">
        <f t="shared" si="17"/>
        <v>0</v>
      </c>
      <c r="AV23" s="260">
        <f t="shared" si="17"/>
        <v>0</v>
      </c>
      <c r="AW23" s="260">
        <f t="shared" si="17"/>
        <v>0</v>
      </c>
      <c r="AX23" s="260">
        <f t="shared" si="17"/>
        <v>0</v>
      </c>
      <c r="AY23" s="260">
        <f t="shared" si="17"/>
        <v>0</v>
      </c>
      <c r="AZ23" s="260">
        <f t="shared" si="17"/>
        <v>0</v>
      </c>
      <c r="BA23" s="260">
        <f t="shared" si="17"/>
        <v>0</v>
      </c>
      <c r="BB23" s="260">
        <f t="shared" si="17"/>
        <v>0</v>
      </c>
      <c r="BC23" s="260">
        <f t="shared" si="17"/>
        <v>0</v>
      </c>
      <c r="BD23" s="260">
        <f t="shared" si="17"/>
        <v>0</v>
      </c>
    </row>
    <row r="24" spans="1:56" ht="20.149999999999999" customHeight="1" x14ac:dyDescent="0.3">
      <c r="A24" s="113" t="s">
        <v>505</v>
      </c>
      <c r="B24" s="77"/>
      <c r="C24" s="414">
        <f>'IX. Operating Budget'!C65</f>
        <v>0</v>
      </c>
      <c r="D24" s="414"/>
      <c r="E24" s="414"/>
      <c r="F24" s="83">
        <v>0</v>
      </c>
      <c r="G24" s="260">
        <f>'IX. Operating Budget'!L65</f>
        <v>0</v>
      </c>
      <c r="H24" s="260">
        <f t="shared" ref="H24:AM24" si="18">IF($F$24=0,G24*(1+$F$24),IF(H9&lt;=$F$46,G24*(1+$F$24),G24*(1+$F$11)))</f>
        <v>0</v>
      </c>
      <c r="I24" s="260">
        <f t="shared" si="18"/>
        <v>0</v>
      </c>
      <c r="J24" s="260">
        <f t="shared" si="18"/>
        <v>0</v>
      </c>
      <c r="K24" s="260">
        <f t="shared" si="18"/>
        <v>0</v>
      </c>
      <c r="L24" s="260">
        <f t="shared" si="18"/>
        <v>0</v>
      </c>
      <c r="M24" s="260">
        <f t="shared" si="18"/>
        <v>0</v>
      </c>
      <c r="N24" s="260">
        <f t="shared" si="18"/>
        <v>0</v>
      </c>
      <c r="O24" s="260">
        <f t="shared" si="18"/>
        <v>0</v>
      </c>
      <c r="P24" s="260">
        <f t="shared" si="18"/>
        <v>0</v>
      </c>
      <c r="Q24" s="260">
        <f t="shared" si="18"/>
        <v>0</v>
      </c>
      <c r="R24" s="260">
        <f t="shared" si="18"/>
        <v>0</v>
      </c>
      <c r="S24" s="260">
        <f t="shared" si="18"/>
        <v>0</v>
      </c>
      <c r="T24" s="260">
        <f t="shared" si="18"/>
        <v>0</v>
      </c>
      <c r="U24" s="260">
        <f t="shared" si="18"/>
        <v>0</v>
      </c>
      <c r="V24" s="260">
        <f t="shared" si="18"/>
        <v>0</v>
      </c>
      <c r="W24" s="260">
        <f t="shared" si="18"/>
        <v>0</v>
      </c>
      <c r="X24" s="260">
        <f t="shared" si="18"/>
        <v>0</v>
      </c>
      <c r="Y24" s="260">
        <f t="shared" si="18"/>
        <v>0</v>
      </c>
      <c r="Z24" s="260">
        <f t="shared" si="18"/>
        <v>0</v>
      </c>
      <c r="AA24" s="260">
        <f t="shared" si="18"/>
        <v>0</v>
      </c>
      <c r="AB24" s="260">
        <f t="shared" si="18"/>
        <v>0</v>
      </c>
      <c r="AC24" s="260">
        <f t="shared" si="18"/>
        <v>0</v>
      </c>
      <c r="AD24" s="260">
        <f t="shared" si="18"/>
        <v>0</v>
      </c>
      <c r="AE24" s="260">
        <f t="shared" si="18"/>
        <v>0</v>
      </c>
      <c r="AF24" s="260">
        <f t="shared" si="18"/>
        <v>0</v>
      </c>
      <c r="AG24" s="260">
        <f t="shared" si="18"/>
        <v>0</v>
      </c>
      <c r="AH24" s="260">
        <f t="shared" si="18"/>
        <v>0</v>
      </c>
      <c r="AI24" s="260">
        <f t="shared" si="18"/>
        <v>0</v>
      </c>
      <c r="AJ24" s="260">
        <f t="shared" si="18"/>
        <v>0</v>
      </c>
      <c r="AK24" s="260">
        <f t="shared" si="18"/>
        <v>0</v>
      </c>
      <c r="AL24" s="260">
        <f t="shared" si="18"/>
        <v>0</v>
      </c>
      <c r="AM24" s="260">
        <f t="shared" si="18"/>
        <v>0</v>
      </c>
      <c r="AN24" s="260">
        <f t="shared" ref="AN24:BD24" si="19">IF($F$24=0,AM24*(1+$F$24),IF(AN9&lt;=$F$46,AM24*(1+$F$24),AM24*(1+$F$11)))</f>
        <v>0</v>
      </c>
      <c r="AO24" s="260">
        <f t="shared" si="19"/>
        <v>0</v>
      </c>
      <c r="AP24" s="260">
        <f t="shared" si="19"/>
        <v>0</v>
      </c>
      <c r="AQ24" s="260">
        <f t="shared" si="19"/>
        <v>0</v>
      </c>
      <c r="AR24" s="260">
        <f t="shared" si="19"/>
        <v>0</v>
      </c>
      <c r="AS24" s="260">
        <f t="shared" si="19"/>
        <v>0</v>
      </c>
      <c r="AT24" s="260">
        <f t="shared" si="19"/>
        <v>0</v>
      </c>
      <c r="AU24" s="260">
        <f t="shared" si="19"/>
        <v>0</v>
      </c>
      <c r="AV24" s="260">
        <f t="shared" si="19"/>
        <v>0</v>
      </c>
      <c r="AW24" s="260">
        <f t="shared" si="19"/>
        <v>0</v>
      </c>
      <c r="AX24" s="260">
        <f t="shared" si="19"/>
        <v>0</v>
      </c>
      <c r="AY24" s="260">
        <f t="shared" si="19"/>
        <v>0</v>
      </c>
      <c r="AZ24" s="260">
        <f t="shared" si="19"/>
        <v>0</v>
      </c>
      <c r="BA24" s="260">
        <f t="shared" si="19"/>
        <v>0</v>
      </c>
      <c r="BB24" s="260">
        <f t="shared" si="19"/>
        <v>0</v>
      </c>
      <c r="BC24" s="260">
        <f t="shared" si="19"/>
        <v>0</v>
      </c>
      <c r="BD24" s="260">
        <f t="shared" si="19"/>
        <v>0</v>
      </c>
    </row>
    <row r="25" spans="1:56" ht="20.149999999999999" customHeight="1" x14ac:dyDescent="0.3">
      <c r="A25" s="113" t="s">
        <v>505</v>
      </c>
      <c r="B25" s="77"/>
      <c r="C25" s="414">
        <f>'IX. Operating Budget'!C66</f>
        <v>0</v>
      </c>
      <c r="D25" s="414"/>
      <c r="E25" s="414"/>
      <c r="F25" s="83">
        <v>0</v>
      </c>
      <c r="G25" s="260">
        <f>'IX. Operating Budget'!L66</f>
        <v>0</v>
      </c>
      <c r="H25" s="260">
        <f t="shared" ref="H25:AM25" si="20">IF($F$25=0,G25*(1+$F$25),IF(H9&lt;=$F$46,G25*(1+$F$25),G25*(1+$F$11)))</f>
        <v>0</v>
      </c>
      <c r="I25" s="260">
        <f t="shared" si="20"/>
        <v>0</v>
      </c>
      <c r="J25" s="260">
        <f t="shared" si="20"/>
        <v>0</v>
      </c>
      <c r="K25" s="260">
        <f t="shared" si="20"/>
        <v>0</v>
      </c>
      <c r="L25" s="260">
        <f t="shared" si="20"/>
        <v>0</v>
      </c>
      <c r="M25" s="260">
        <f t="shared" si="20"/>
        <v>0</v>
      </c>
      <c r="N25" s="260">
        <f t="shared" si="20"/>
        <v>0</v>
      </c>
      <c r="O25" s="260">
        <f t="shared" si="20"/>
        <v>0</v>
      </c>
      <c r="P25" s="260">
        <f t="shared" si="20"/>
        <v>0</v>
      </c>
      <c r="Q25" s="260">
        <f t="shared" si="20"/>
        <v>0</v>
      </c>
      <c r="R25" s="260">
        <f t="shared" si="20"/>
        <v>0</v>
      </c>
      <c r="S25" s="260">
        <f t="shared" si="20"/>
        <v>0</v>
      </c>
      <c r="T25" s="260">
        <f t="shared" si="20"/>
        <v>0</v>
      </c>
      <c r="U25" s="260">
        <f t="shared" si="20"/>
        <v>0</v>
      </c>
      <c r="V25" s="260">
        <f t="shared" si="20"/>
        <v>0</v>
      </c>
      <c r="W25" s="260">
        <f t="shared" si="20"/>
        <v>0</v>
      </c>
      <c r="X25" s="260">
        <f t="shared" si="20"/>
        <v>0</v>
      </c>
      <c r="Y25" s="260">
        <f t="shared" si="20"/>
        <v>0</v>
      </c>
      <c r="Z25" s="260">
        <f t="shared" si="20"/>
        <v>0</v>
      </c>
      <c r="AA25" s="260">
        <f t="shared" si="20"/>
        <v>0</v>
      </c>
      <c r="AB25" s="260">
        <f t="shared" si="20"/>
        <v>0</v>
      </c>
      <c r="AC25" s="260">
        <f t="shared" si="20"/>
        <v>0</v>
      </c>
      <c r="AD25" s="260">
        <f t="shared" si="20"/>
        <v>0</v>
      </c>
      <c r="AE25" s="260">
        <f t="shared" si="20"/>
        <v>0</v>
      </c>
      <c r="AF25" s="260">
        <f t="shared" si="20"/>
        <v>0</v>
      </c>
      <c r="AG25" s="260">
        <f t="shared" si="20"/>
        <v>0</v>
      </c>
      <c r="AH25" s="260">
        <f t="shared" si="20"/>
        <v>0</v>
      </c>
      <c r="AI25" s="260">
        <f t="shared" si="20"/>
        <v>0</v>
      </c>
      <c r="AJ25" s="260">
        <f t="shared" si="20"/>
        <v>0</v>
      </c>
      <c r="AK25" s="260">
        <f t="shared" si="20"/>
        <v>0</v>
      </c>
      <c r="AL25" s="260">
        <f t="shared" si="20"/>
        <v>0</v>
      </c>
      <c r="AM25" s="260">
        <f t="shared" si="20"/>
        <v>0</v>
      </c>
      <c r="AN25" s="260">
        <f t="shared" ref="AN25:BD25" si="21">IF($F$25=0,AM25*(1+$F$25),IF(AN9&lt;=$F$46,AM25*(1+$F$25),AM25*(1+$F$11)))</f>
        <v>0</v>
      </c>
      <c r="AO25" s="260">
        <f t="shared" si="21"/>
        <v>0</v>
      </c>
      <c r="AP25" s="260">
        <f t="shared" si="21"/>
        <v>0</v>
      </c>
      <c r="AQ25" s="260">
        <f t="shared" si="21"/>
        <v>0</v>
      </c>
      <c r="AR25" s="260">
        <f t="shared" si="21"/>
        <v>0</v>
      </c>
      <c r="AS25" s="260">
        <f t="shared" si="21"/>
        <v>0</v>
      </c>
      <c r="AT25" s="260">
        <f t="shared" si="21"/>
        <v>0</v>
      </c>
      <c r="AU25" s="260">
        <f t="shared" si="21"/>
        <v>0</v>
      </c>
      <c r="AV25" s="260">
        <f t="shared" si="21"/>
        <v>0</v>
      </c>
      <c r="AW25" s="260">
        <f t="shared" si="21"/>
        <v>0</v>
      </c>
      <c r="AX25" s="260">
        <f t="shared" si="21"/>
        <v>0</v>
      </c>
      <c r="AY25" s="260">
        <f t="shared" si="21"/>
        <v>0</v>
      </c>
      <c r="AZ25" s="260">
        <f t="shared" si="21"/>
        <v>0</v>
      </c>
      <c r="BA25" s="260">
        <f t="shared" si="21"/>
        <v>0</v>
      </c>
      <c r="BB25" s="260">
        <f t="shared" si="21"/>
        <v>0</v>
      </c>
      <c r="BC25" s="260">
        <f t="shared" si="21"/>
        <v>0</v>
      </c>
      <c r="BD25" s="260">
        <f t="shared" si="21"/>
        <v>0</v>
      </c>
    </row>
    <row r="26" spans="1:56" ht="20.149999999999999" customHeight="1" x14ac:dyDescent="0.3">
      <c r="A26" s="113" t="s">
        <v>505</v>
      </c>
      <c r="B26" s="77"/>
      <c r="C26" s="414">
        <f>'IX. Operating Budget'!C67</f>
        <v>0</v>
      </c>
      <c r="D26" s="414"/>
      <c r="E26" s="414"/>
      <c r="F26" s="83">
        <v>0</v>
      </c>
      <c r="G26" s="260">
        <f>'IX. Operating Budget'!L67</f>
        <v>0</v>
      </c>
      <c r="H26" s="260">
        <f t="shared" ref="H26:AM26" si="22">IF($F$26=0,G26*(1+$F$26),IF(H9&lt;=$F$46,G26*(1+$F$26),G26*(1+$F$11)))</f>
        <v>0</v>
      </c>
      <c r="I26" s="260">
        <f t="shared" si="22"/>
        <v>0</v>
      </c>
      <c r="J26" s="260">
        <f t="shared" si="22"/>
        <v>0</v>
      </c>
      <c r="K26" s="260">
        <f t="shared" si="22"/>
        <v>0</v>
      </c>
      <c r="L26" s="260">
        <f t="shared" si="22"/>
        <v>0</v>
      </c>
      <c r="M26" s="260">
        <f t="shared" si="22"/>
        <v>0</v>
      </c>
      <c r="N26" s="260">
        <f t="shared" si="22"/>
        <v>0</v>
      </c>
      <c r="O26" s="260">
        <f t="shared" si="22"/>
        <v>0</v>
      </c>
      <c r="P26" s="260">
        <f t="shared" si="22"/>
        <v>0</v>
      </c>
      <c r="Q26" s="260">
        <f t="shared" si="22"/>
        <v>0</v>
      </c>
      <c r="R26" s="260">
        <f t="shared" si="22"/>
        <v>0</v>
      </c>
      <c r="S26" s="260">
        <f t="shared" si="22"/>
        <v>0</v>
      </c>
      <c r="T26" s="260">
        <f t="shared" si="22"/>
        <v>0</v>
      </c>
      <c r="U26" s="260">
        <f t="shared" si="22"/>
        <v>0</v>
      </c>
      <c r="V26" s="260">
        <f t="shared" si="22"/>
        <v>0</v>
      </c>
      <c r="W26" s="260">
        <f t="shared" si="22"/>
        <v>0</v>
      </c>
      <c r="X26" s="260">
        <f t="shared" si="22"/>
        <v>0</v>
      </c>
      <c r="Y26" s="260">
        <f t="shared" si="22"/>
        <v>0</v>
      </c>
      <c r="Z26" s="260">
        <f t="shared" si="22"/>
        <v>0</v>
      </c>
      <c r="AA26" s="260">
        <f t="shared" si="22"/>
        <v>0</v>
      </c>
      <c r="AB26" s="260">
        <f t="shared" si="22"/>
        <v>0</v>
      </c>
      <c r="AC26" s="260">
        <f t="shared" si="22"/>
        <v>0</v>
      </c>
      <c r="AD26" s="260">
        <f t="shared" si="22"/>
        <v>0</v>
      </c>
      <c r="AE26" s="260">
        <f t="shared" si="22"/>
        <v>0</v>
      </c>
      <c r="AF26" s="260">
        <f t="shared" si="22"/>
        <v>0</v>
      </c>
      <c r="AG26" s="260">
        <f t="shared" si="22"/>
        <v>0</v>
      </c>
      <c r="AH26" s="260">
        <f t="shared" si="22"/>
        <v>0</v>
      </c>
      <c r="AI26" s="260">
        <f t="shared" si="22"/>
        <v>0</v>
      </c>
      <c r="AJ26" s="260">
        <f t="shared" si="22"/>
        <v>0</v>
      </c>
      <c r="AK26" s="260">
        <f t="shared" si="22"/>
        <v>0</v>
      </c>
      <c r="AL26" s="260">
        <f t="shared" si="22"/>
        <v>0</v>
      </c>
      <c r="AM26" s="260">
        <f t="shared" si="22"/>
        <v>0</v>
      </c>
      <c r="AN26" s="260">
        <f t="shared" ref="AN26:BD26" si="23">IF($F$26=0,AM26*(1+$F$26),IF(AN9&lt;=$F$46,AM26*(1+$F$26),AM26*(1+$F$11)))</f>
        <v>0</v>
      </c>
      <c r="AO26" s="260">
        <f t="shared" si="23"/>
        <v>0</v>
      </c>
      <c r="AP26" s="260">
        <f t="shared" si="23"/>
        <v>0</v>
      </c>
      <c r="AQ26" s="260">
        <f t="shared" si="23"/>
        <v>0</v>
      </c>
      <c r="AR26" s="260">
        <f t="shared" si="23"/>
        <v>0</v>
      </c>
      <c r="AS26" s="260">
        <f t="shared" si="23"/>
        <v>0</v>
      </c>
      <c r="AT26" s="260">
        <f t="shared" si="23"/>
        <v>0</v>
      </c>
      <c r="AU26" s="260">
        <f t="shared" si="23"/>
        <v>0</v>
      </c>
      <c r="AV26" s="260">
        <f t="shared" si="23"/>
        <v>0</v>
      </c>
      <c r="AW26" s="260">
        <f t="shared" si="23"/>
        <v>0</v>
      </c>
      <c r="AX26" s="260">
        <f t="shared" si="23"/>
        <v>0</v>
      </c>
      <c r="AY26" s="260">
        <f t="shared" si="23"/>
        <v>0</v>
      </c>
      <c r="AZ26" s="260">
        <f t="shared" si="23"/>
        <v>0</v>
      </c>
      <c r="BA26" s="260">
        <f t="shared" si="23"/>
        <v>0</v>
      </c>
      <c r="BB26" s="260">
        <f t="shared" si="23"/>
        <v>0</v>
      </c>
      <c r="BC26" s="260">
        <f t="shared" si="23"/>
        <v>0</v>
      </c>
      <c r="BD26" s="260">
        <f t="shared" si="23"/>
        <v>0</v>
      </c>
    </row>
    <row r="27" spans="1:56" ht="20.149999999999999" customHeight="1" x14ac:dyDescent="0.3">
      <c r="A27" s="106" t="s">
        <v>505</v>
      </c>
      <c r="B27" s="107"/>
      <c r="C27" s="336">
        <f>'IX. Operating Budget'!C68</f>
        <v>0</v>
      </c>
      <c r="D27" s="336"/>
      <c r="E27" s="336"/>
      <c r="F27" s="35">
        <v>0</v>
      </c>
      <c r="G27" s="262">
        <f>'IX. Operating Budget'!L68</f>
        <v>0</v>
      </c>
      <c r="H27" s="262">
        <f>IF($F$22=0,G27*(1+$F$22),IF(H14&lt;=$F$46,G27*(1+$F$22),G27*(1+$F$11)))</f>
        <v>0</v>
      </c>
      <c r="I27" s="263">
        <f t="shared" ref="I27:AN27" si="24">IF($F$27=0,H27*(1+$F$27),IF(I9&lt;=$F$46,H27*(1+$F$27),H27*(1+$F$11)))</f>
        <v>0</v>
      </c>
      <c r="J27" s="263">
        <f t="shared" si="24"/>
        <v>0</v>
      </c>
      <c r="K27" s="263">
        <f t="shared" si="24"/>
        <v>0</v>
      </c>
      <c r="L27" s="263">
        <f t="shared" si="24"/>
        <v>0</v>
      </c>
      <c r="M27" s="263">
        <f t="shared" si="24"/>
        <v>0</v>
      </c>
      <c r="N27" s="263">
        <f t="shared" si="24"/>
        <v>0</v>
      </c>
      <c r="O27" s="263">
        <f t="shared" si="24"/>
        <v>0</v>
      </c>
      <c r="P27" s="263">
        <f t="shared" si="24"/>
        <v>0</v>
      </c>
      <c r="Q27" s="263">
        <f t="shared" si="24"/>
        <v>0</v>
      </c>
      <c r="R27" s="263">
        <f t="shared" si="24"/>
        <v>0</v>
      </c>
      <c r="S27" s="263">
        <f t="shared" si="24"/>
        <v>0</v>
      </c>
      <c r="T27" s="263">
        <f t="shared" si="24"/>
        <v>0</v>
      </c>
      <c r="U27" s="263">
        <f t="shared" si="24"/>
        <v>0</v>
      </c>
      <c r="V27" s="263">
        <f t="shared" si="24"/>
        <v>0</v>
      </c>
      <c r="W27" s="263">
        <f t="shared" si="24"/>
        <v>0</v>
      </c>
      <c r="X27" s="263">
        <f t="shared" si="24"/>
        <v>0</v>
      </c>
      <c r="Y27" s="263">
        <f t="shared" si="24"/>
        <v>0</v>
      </c>
      <c r="Z27" s="263">
        <f t="shared" si="24"/>
        <v>0</v>
      </c>
      <c r="AA27" s="263">
        <f t="shared" si="24"/>
        <v>0</v>
      </c>
      <c r="AB27" s="263">
        <f t="shared" si="24"/>
        <v>0</v>
      </c>
      <c r="AC27" s="263">
        <f t="shared" si="24"/>
        <v>0</v>
      </c>
      <c r="AD27" s="263">
        <f t="shared" si="24"/>
        <v>0</v>
      </c>
      <c r="AE27" s="263">
        <f t="shared" si="24"/>
        <v>0</v>
      </c>
      <c r="AF27" s="263">
        <f t="shared" si="24"/>
        <v>0</v>
      </c>
      <c r="AG27" s="263">
        <f t="shared" si="24"/>
        <v>0</v>
      </c>
      <c r="AH27" s="263">
        <f t="shared" si="24"/>
        <v>0</v>
      </c>
      <c r="AI27" s="263">
        <f t="shared" si="24"/>
        <v>0</v>
      </c>
      <c r="AJ27" s="263">
        <f t="shared" si="24"/>
        <v>0</v>
      </c>
      <c r="AK27" s="263">
        <f t="shared" si="24"/>
        <v>0</v>
      </c>
      <c r="AL27" s="263">
        <f t="shared" si="24"/>
        <v>0</v>
      </c>
      <c r="AM27" s="263">
        <f t="shared" si="24"/>
        <v>0</v>
      </c>
      <c r="AN27" s="263">
        <f t="shared" si="24"/>
        <v>0</v>
      </c>
      <c r="AO27" s="263">
        <f t="shared" ref="AO27:BD27" si="25">IF($F$27=0,AN27*(1+$F$27),IF(AO9&lt;=$F$46,AN27*(1+$F$27),AN27*(1+$F$11)))</f>
        <v>0</v>
      </c>
      <c r="AP27" s="263">
        <f t="shared" si="25"/>
        <v>0</v>
      </c>
      <c r="AQ27" s="263">
        <f t="shared" si="25"/>
        <v>0</v>
      </c>
      <c r="AR27" s="263">
        <f t="shared" si="25"/>
        <v>0</v>
      </c>
      <c r="AS27" s="263">
        <f t="shared" si="25"/>
        <v>0</v>
      </c>
      <c r="AT27" s="263">
        <f t="shared" si="25"/>
        <v>0</v>
      </c>
      <c r="AU27" s="263">
        <f t="shared" si="25"/>
        <v>0</v>
      </c>
      <c r="AV27" s="263">
        <f t="shared" si="25"/>
        <v>0</v>
      </c>
      <c r="AW27" s="263">
        <f t="shared" si="25"/>
        <v>0</v>
      </c>
      <c r="AX27" s="263">
        <f t="shared" si="25"/>
        <v>0</v>
      </c>
      <c r="AY27" s="263">
        <f t="shared" si="25"/>
        <v>0</v>
      </c>
      <c r="AZ27" s="263">
        <f t="shared" si="25"/>
        <v>0</v>
      </c>
      <c r="BA27" s="263">
        <f t="shared" si="25"/>
        <v>0</v>
      </c>
      <c r="BB27" s="263">
        <f t="shared" si="25"/>
        <v>0</v>
      </c>
      <c r="BC27" s="263">
        <f t="shared" si="25"/>
        <v>0</v>
      </c>
      <c r="BD27" s="263">
        <f t="shared" si="25"/>
        <v>0</v>
      </c>
    </row>
    <row r="28" spans="1:56" ht="20.149999999999999" customHeight="1" x14ac:dyDescent="0.3">
      <c r="A28" s="289"/>
      <c r="B28" s="290" t="s">
        <v>733</v>
      </c>
      <c r="C28" s="290"/>
      <c r="D28" s="290"/>
      <c r="E28" s="290"/>
      <c r="F28" s="392"/>
      <c r="G28" s="320">
        <f>SUM(G18:G27)</f>
        <v>0</v>
      </c>
      <c r="H28" s="320">
        <f>SUM(H18:H27)</f>
        <v>0</v>
      </c>
      <c r="I28" s="320">
        <f t="shared" ref="I28:BD28" si="26">SUM(I18:I27)</f>
        <v>0</v>
      </c>
      <c r="J28" s="320">
        <f t="shared" si="26"/>
        <v>0</v>
      </c>
      <c r="K28" s="320">
        <f t="shared" si="26"/>
        <v>0</v>
      </c>
      <c r="L28" s="320">
        <f t="shared" si="26"/>
        <v>0</v>
      </c>
      <c r="M28" s="320">
        <f t="shared" si="26"/>
        <v>0</v>
      </c>
      <c r="N28" s="320">
        <f t="shared" si="26"/>
        <v>0</v>
      </c>
      <c r="O28" s="320">
        <f t="shared" si="26"/>
        <v>0</v>
      </c>
      <c r="P28" s="320">
        <f t="shared" si="26"/>
        <v>0</v>
      </c>
      <c r="Q28" s="320">
        <f t="shared" si="26"/>
        <v>0</v>
      </c>
      <c r="R28" s="320">
        <f t="shared" si="26"/>
        <v>0</v>
      </c>
      <c r="S28" s="320">
        <f t="shared" si="26"/>
        <v>0</v>
      </c>
      <c r="T28" s="320">
        <f t="shared" si="26"/>
        <v>0</v>
      </c>
      <c r="U28" s="320">
        <f t="shared" si="26"/>
        <v>0</v>
      </c>
      <c r="V28" s="320">
        <f t="shared" si="26"/>
        <v>0</v>
      </c>
      <c r="W28" s="320">
        <f t="shared" si="26"/>
        <v>0</v>
      </c>
      <c r="X28" s="320">
        <f t="shared" si="26"/>
        <v>0</v>
      </c>
      <c r="Y28" s="320">
        <f t="shared" si="26"/>
        <v>0</v>
      </c>
      <c r="Z28" s="320">
        <f t="shared" si="26"/>
        <v>0</v>
      </c>
      <c r="AA28" s="320">
        <f t="shared" si="26"/>
        <v>0</v>
      </c>
      <c r="AB28" s="320">
        <f t="shared" si="26"/>
        <v>0</v>
      </c>
      <c r="AC28" s="320">
        <f t="shared" si="26"/>
        <v>0</v>
      </c>
      <c r="AD28" s="320">
        <f t="shared" si="26"/>
        <v>0</v>
      </c>
      <c r="AE28" s="320">
        <f t="shared" si="26"/>
        <v>0</v>
      </c>
      <c r="AF28" s="320">
        <f t="shared" si="26"/>
        <v>0</v>
      </c>
      <c r="AG28" s="320">
        <f t="shared" si="26"/>
        <v>0</v>
      </c>
      <c r="AH28" s="320">
        <f t="shared" si="26"/>
        <v>0</v>
      </c>
      <c r="AI28" s="320">
        <f t="shared" si="26"/>
        <v>0</v>
      </c>
      <c r="AJ28" s="320">
        <f t="shared" si="26"/>
        <v>0</v>
      </c>
      <c r="AK28" s="320">
        <f t="shared" si="26"/>
        <v>0</v>
      </c>
      <c r="AL28" s="320">
        <f t="shared" si="26"/>
        <v>0</v>
      </c>
      <c r="AM28" s="320">
        <f t="shared" si="26"/>
        <v>0</v>
      </c>
      <c r="AN28" s="320">
        <f t="shared" si="26"/>
        <v>0</v>
      </c>
      <c r="AO28" s="320">
        <f t="shared" si="26"/>
        <v>0</v>
      </c>
      <c r="AP28" s="320">
        <f t="shared" si="26"/>
        <v>0</v>
      </c>
      <c r="AQ28" s="320">
        <f t="shared" si="26"/>
        <v>0</v>
      </c>
      <c r="AR28" s="320">
        <f t="shared" si="26"/>
        <v>0</v>
      </c>
      <c r="AS28" s="320">
        <f t="shared" si="26"/>
        <v>0</v>
      </c>
      <c r="AT28" s="320">
        <f t="shared" si="26"/>
        <v>0</v>
      </c>
      <c r="AU28" s="320">
        <f t="shared" si="26"/>
        <v>0</v>
      </c>
      <c r="AV28" s="320">
        <f t="shared" si="26"/>
        <v>0</v>
      </c>
      <c r="AW28" s="320">
        <f t="shared" si="26"/>
        <v>0</v>
      </c>
      <c r="AX28" s="320">
        <f t="shared" si="26"/>
        <v>0</v>
      </c>
      <c r="AY28" s="320">
        <f t="shared" si="26"/>
        <v>0</v>
      </c>
      <c r="AZ28" s="320">
        <f t="shared" si="26"/>
        <v>0</v>
      </c>
      <c r="BA28" s="320">
        <f t="shared" si="26"/>
        <v>0</v>
      </c>
      <c r="BB28" s="320">
        <f t="shared" si="26"/>
        <v>0</v>
      </c>
      <c r="BC28" s="320">
        <f t="shared" si="26"/>
        <v>0</v>
      </c>
      <c r="BD28" s="320">
        <f t="shared" si="26"/>
        <v>0</v>
      </c>
    </row>
    <row r="29" spans="1:56" ht="20.149999999999999" customHeight="1" x14ac:dyDescent="0.3">
      <c r="A29" s="181" t="s">
        <v>734</v>
      </c>
      <c r="B29" s="242"/>
      <c r="C29" s="242"/>
      <c r="D29" s="242"/>
      <c r="E29" s="242"/>
      <c r="F29" s="395"/>
      <c r="G29" s="370">
        <f>G15-G28</f>
        <v>0</v>
      </c>
      <c r="H29" s="370">
        <f>H15-H28</f>
        <v>0</v>
      </c>
      <c r="I29" s="370">
        <f t="shared" ref="I29:BD29" si="27">I15-I28</f>
        <v>0</v>
      </c>
      <c r="J29" s="370">
        <f t="shared" si="27"/>
        <v>0</v>
      </c>
      <c r="K29" s="370">
        <f t="shared" si="27"/>
        <v>0</v>
      </c>
      <c r="L29" s="370">
        <f t="shared" si="27"/>
        <v>0</v>
      </c>
      <c r="M29" s="370">
        <f t="shared" si="27"/>
        <v>0</v>
      </c>
      <c r="N29" s="370">
        <f t="shared" si="27"/>
        <v>0</v>
      </c>
      <c r="O29" s="370">
        <f t="shared" si="27"/>
        <v>0</v>
      </c>
      <c r="P29" s="370">
        <f t="shared" si="27"/>
        <v>0</v>
      </c>
      <c r="Q29" s="370">
        <f t="shared" si="27"/>
        <v>0</v>
      </c>
      <c r="R29" s="370">
        <f t="shared" si="27"/>
        <v>0</v>
      </c>
      <c r="S29" s="370">
        <f t="shared" si="27"/>
        <v>0</v>
      </c>
      <c r="T29" s="370">
        <f t="shared" si="27"/>
        <v>0</v>
      </c>
      <c r="U29" s="370">
        <f t="shared" si="27"/>
        <v>0</v>
      </c>
      <c r="V29" s="370">
        <f t="shared" si="27"/>
        <v>0</v>
      </c>
      <c r="W29" s="370">
        <f t="shared" si="27"/>
        <v>0</v>
      </c>
      <c r="X29" s="370">
        <f t="shared" si="27"/>
        <v>0</v>
      </c>
      <c r="Y29" s="370">
        <f t="shared" si="27"/>
        <v>0</v>
      </c>
      <c r="Z29" s="370">
        <f t="shared" si="27"/>
        <v>0</v>
      </c>
      <c r="AA29" s="370">
        <f t="shared" si="27"/>
        <v>0</v>
      </c>
      <c r="AB29" s="370">
        <f t="shared" si="27"/>
        <v>0</v>
      </c>
      <c r="AC29" s="370">
        <f t="shared" si="27"/>
        <v>0</v>
      </c>
      <c r="AD29" s="370">
        <f t="shared" si="27"/>
        <v>0</v>
      </c>
      <c r="AE29" s="370">
        <f t="shared" si="27"/>
        <v>0</v>
      </c>
      <c r="AF29" s="370">
        <f t="shared" si="27"/>
        <v>0</v>
      </c>
      <c r="AG29" s="370">
        <f t="shared" si="27"/>
        <v>0</v>
      </c>
      <c r="AH29" s="370">
        <f t="shared" si="27"/>
        <v>0</v>
      </c>
      <c r="AI29" s="370">
        <f t="shared" si="27"/>
        <v>0</v>
      </c>
      <c r="AJ29" s="370">
        <f t="shared" si="27"/>
        <v>0</v>
      </c>
      <c r="AK29" s="370">
        <f t="shared" si="27"/>
        <v>0</v>
      </c>
      <c r="AL29" s="370">
        <f t="shared" si="27"/>
        <v>0</v>
      </c>
      <c r="AM29" s="370">
        <f t="shared" si="27"/>
        <v>0</v>
      </c>
      <c r="AN29" s="370">
        <f t="shared" si="27"/>
        <v>0</v>
      </c>
      <c r="AO29" s="370">
        <f t="shared" si="27"/>
        <v>0</v>
      </c>
      <c r="AP29" s="370">
        <f t="shared" si="27"/>
        <v>0</v>
      </c>
      <c r="AQ29" s="370">
        <f t="shared" si="27"/>
        <v>0</v>
      </c>
      <c r="AR29" s="370">
        <f t="shared" si="27"/>
        <v>0</v>
      </c>
      <c r="AS29" s="370">
        <f t="shared" si="27"/>
        <v>0</v>
      </c>
      <c r="AT29" s="370">
        <f t="shared" si="27"/>
        <v>0</v>
      </c>
      <c r="AU29" s="370">
        <f t="shared" si="27"/>
        <v>0</v>
      </c>
      <c r="AV29" s="370">
        <f t="shared" si="27"/>
        <v>0</v>
      </c>
      <c r="AW29" s="370">
        <f t="shared" si="27"/>
        <v>0</v>
      </c>
      <c r="AX29" s="370">
        <f t="shared" si="27"/>
        <v>0</v>
      </c>
      <c r="AY29" s="370">
        <f t="shared" si="27"/>
        <v>0</v>
      </c>
      <c r="AZ29" s="370">
        <f t="shared" si="27"/>
        <v>0</v>
      </c>
      <c r="BA29" s="370">
        <f t="shared" si="27"/>
        <v>0</v>
      </c>
      <c r="BB29" s="370">
        <f t="shared" si="27"/>
        <v>0</v>
      </c>
      <c r="BC29" s="370">
        <f t="shared" si="27"/>
        <v>0</v>
      </c>
      <c r="BD29" s="370">
        <f t="shared" si="27"/>
        <v>0</v>
      </c>
    </row>
    <row r="30" spans="1:56" ht="20.149999999999999" customHeight="1" x14ac:dyDescent="0.3">
      <c r="A30" s="154"/>
      <c r="F30" s="393"/>
      <c r="G30" s="262"/>
      <c r="H30" s="411"/>
      <c r="I30" s="411"/>
      <c r="J30" s="411"/>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11"/>
      <c r="AZ30" s="411"/>
      <c r="BA30" s="411"/>
      <c r="BB30" s="411"/>
      <c r="BC30" s="411"/>
      <c r="BD30" s="411"/>
    </row>
    <row r="31" spans="1:56" ht="20.149999999999999" customHeight="1" x14ac:dyDescent="0.3">
      <c r="A31" s="221" t="s">
        <v>735</v>
      </c>
      <c r="F31" s="393"/>
      <c r="G31" s="262"/>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row>
    <row r="32" spans="1:56" ht="20.149999999999999" customHeight="1" x14ac:dyDescent="0.3">
      <c r="A32" s="116"/>
      <c r="B32" s="171" t="s">
        <v>736</v>
      </c>
      <c r="C32" s="171"/>
      <c r="D32" s="171"/>
      <c r="E32" s="396" t="s">
        <v>737</v>
      </c>
      <c r="F32" s="407">
        <f>'V. Sources '!L62</f>
        <v>0</v>
      </c>
      <c r="G32" s="84">
        <f>IFERROR(-(CUMPRINC('V. Sources '!$I$62/12,'V. Sources '!$K$62*12,'V. Sources '!$M$62,('XI. Multi-Year Budget'!G9*12)-11,'XI. Multi-Year Budget'!G9*12,0)),0)</f>
        <v>0</v>
      </c>
      <c r="H32" s="85">
        <f>IFERROR(-(CUMPRINC('V. Sources '!$I$62/12,'V. Sources '!$K$62*12,'V. Sources '!$M$62,('XI. Multi-Year Budget'!H9*12)-11,'XI. Multi-Year Budget'!H9*12,0)),0)</f>
        <v>0</v>
      </c>
      <c r="I32" s="84">
        <f>IFERROR(-(CUMPRINC('V. Sources '!$I$62/12,'V. Sources '!$K$62*12,'V. Sources '!$M$62,('XI. Multi-Year Budget'!I9*12)-11,'XI. Multi-Year Budget'!I9*12,0)),0)</f>
        <v>0</v>
      </c>
      <c r="J32" s="84">
        <f>IFERROR(-(CUMPRINC('V. Sources '!$I$62/12,'V. Sources '!$K$62*12,'V. Sources '!$M$62,('XI. Multi-Year Budget'!J9*12)-11,'XI. Multi-Year Budget'!J9*12,0)),0)</f>
        <v>0</v>
      </c>
      <c r="K32" s="84">
        <f>IFERROR(-(CUMPRINC('V. Sources '!$I$62/12,'V. Sources '!$K$62*12,'V. Sources '!$M$62,('XI. Multi-Year Budget'!K9*12)-11,'XI. Multi-Year Budget'!K9*12,0)),0)</f>
        <v>0</v>
      </c>
      <c r="L32" s="84">
        <f>IFERROR(-(CUMPRINC('V. Sources '!$I$62/12,'V. Sources '!$K$62*12,'V. Sources '!$M$62,('XI. Multi-Year Budget'!L9*12)-11,'XI. Multi-Year Budget'!L9*12,0)),0)</f>
        <v>0</v>
      </c>
      <c r="M32" s="84">
        <f>IFERROR(-(CUMPRINC('V. Sources '!$I$62/12,'V. Sources '!$K$62*12,'V. Sources '!$M$62,('XI. Multi-Year Budget'!M9*12)-11,'XI. Multi-Year Budget'!M9*12,0)),0)</f>
        <v>0</v>
      </c>
      <c r="N32" s="84">
        <f>IFERROR(-(CUMPRINC('V. Sources '!$I$62/12,'V. Sources '!$K$62*12,'V. Sources '!$M$62,('XI. Multi-Year Budget'!N9*12)-11,'XI. Multi-Year Budget'!N9*12,0)),0)</f>
        <v>0</v>
      </c>
      <c r="O32" s="84">
        <f>IFERROR(-(CUMPRINC('V. Sources '!$I$62/12,'V. Sources '!$K$62*12,'V. Sources '!$M$62,('XI. Multi-Year Budget'!O9*12)-11,'XI. Multi-Year Budget'!O9*12,0)),0)</f>
        <v>0</v>
      </c>
      <c r="P32" s="84">
        <f>IFERROR(-(CUMPRINC('V. Sources '!$I$62/12,'V. Sources '!$K$62*12,'V. Sources '!$M$62,('XI. Multi-Year Budget'!P9*12)-11,'XI. Multi-Year Budget'!P9*12,0)),0)</f>
        <v>0</v>
      </c>
      <c r="Q32" s="84">
        <f>IFERROR(-(CUMPRINC('V. Sources '!$I$62/12,'V. Sources '!$K$62*12,'V. Sources '!$M$62,('XI. Multi-Year Budget'!Q9*12)-11,'XI. Multi-Year Budget'!Q9*12,0)),0)</f>
        <v>0</v>
      </c>
      <c r="R32" s="84">
        <f>IFERROR(-(CUMPRINC('V. Sources '!$I$62/12,'V. Sources '!$K$62*12,'V. Sources '!$M$62,('XI. Multi-Year Budget'!R9*12)-11,'XI. Multi-Year Budget'!R9*12,0)),0)</f>
        <v>0</v>
      </c>
      <c r="S32" s="84">
        <f>IFERROR(-(CUMPRINC('V. Sources '!$I$62/12,'V. Sources '!$K$62*12,'V. Sources '!$M$62,('XI. Multi-Year Budget'!S9*12)-11,'XI. Multi-Year Budget'!S9*12,0)),0)</f>
        <v>0</v>
      </c>
      <c r="T32" s="84">
        <f>IFERROR(-(CUMPRINC('V. Sources '!$I$62/12,'V. Sources '!$K$62*12,'V. Sources '!$M$62,('XI. Multi-Year Budget'!T9*12)-11,'XI. Multi-Year Budget'!T9*12,0)),0)</f>
        <v>0</v>
      </c>
      <c r="U32" s="84">
        <f>IFERROR(-(CUMPRINC('V. Sources '!$I$62/12,'V. Sources '!$K$62*12,'V. Sources '!$M$62,('XI. Multi-Year Budget'!U9*12)-11,'XI. Multi-Year Budget'!U9*12,0)),0)</f>
        <v>0</v>
      </c>
      <c r="V32" s="84">
        <f>IFERROR(-(CUMPRINC('V. Sources '!$I$62/12,'V. Sources '!$K$62*12,'V. Sources '!$M$62,('XI. Multi-Year Budget'!V9*12)-11,'XI. Multi-Year Budget'!V9*12,0)),0)</f>
        <v>0</v>
      </c>
      <c r="W32" s="84">
        <f>IFERROR(-(CUMPRINC('V. Sources '!$I$62/12,'V. Sources '!$K$62*12,'V. Sources '!$M$62,('XI. Multi-Year Budget'!W9*12)-11,'XI. Multi-Year Budget'!W9*12,0)),0)</f>
        <v>0</v>
      </c>
      <c r="X32" s="84">
        <f>IFERROR(-(CUMPRINC('V. Sources '!$I$62/12,'V. Sources '!$K$62*12,'V. Sources '!$M$62,('XI. Multi-Year Budget'!X9*12)-11,'XI. Multi-Year Budget'!X9*12,0)),0)</f>
        <v>0</v>
      </c>
      <c r="Y32" s="84">
        <f>IFERROR(-(CUMPRINC('V. Sources '!$I$62/12,'V. Sources '!$K$62*12,'V. Sources '!$M$62,('XI. Multi-Year Budget'!Y9*12)-11,'XI. Multi-Year Budget'!Y9*12,0)),0)</f>
        <v>0</v>
      </c>
      <c r="Z32" s="84">
        <f>IFERROR(-(CUMPRINC('V. Sources '!$I$62/12,'V. Sources '!$K$62*12,'V. Sources '!$M$62,('XI. Multi-Year Budget'!Z9*12)-11,'XI. Multi-Year Budget'!Z9*12,0)),0)</f>
        <v>0</v>
      </c>
      <c r="AA32" s="84">
        <f>IFERROR(-(CUMPRINC('V. Sources '!$I$62/12,'V. Sources '!$K$62*12,'V. Sources '!$M$62,('XI. Multi-Year Budget'!AA9*12)-11,'XI. Multi-Year Budget'!AA9*12,0)),0)</f>
        <v>0</v>
      </c>
      <c r="AB32" s="84">
        <f>IFERROR(-(CUMPRINC('V. Sources '!$I$62/12,'V. Sources '!$K$62*12,'V. Sources '!$M$62,('XI. Multi-Year Budget'!AB9*12)-11,'XI. Multi-Year Budget'!AB9*12,0)),0)</f>
        <v>0</v>
      </c>
      <c r="AC32" s="84">
        <f>IFERROR(-(CUMPRINC('V. Sources '!$I$62/12,'V. Sources '!$K$62*12,'V. Sources '!$M$62,('XI. Multi-Year Budget'!AC9*12)-11,'XI. Multi-Year Budget'!AC9*12,0)),0)</f>
        <v>0</v>
      </c>
      <c r="AD32" s="84">
        <f>IFERROR(-(CUMPRINC('V. Sources '!$I$62/12,'V. Sources '!$K$62*12,'V. Sources '!$M$62,('XI. Multi-Year Budget'!AD9*12)-11,'XI. Multi-Year Budget'!AD9*12,0)),0)</f>
        <v>0</v>
      </c>
      <c r="AE32" s="84">
        <f>IFERROR(-(CUMPRINC('V. Sources '!$I$62/12,'V. Sources '!$K$62*12,'V. Sources '!$M$62,('XI. Multi-Year Budget'!AE9*12)-11,'XI. Multi-Year Budget'!AE9*12,0)),0)</f>
        <v>0</v>
      </c>
      <c r="AF32" s="84">
        <f>IFERROR(-(CUMPRINC('V. Sources '!$I$62/12,'V. Sources '!$K$62*12,'V. Sources '!$M$62,('XI. Multi-Year Budget'!AF9*12)-11,'XI. Multi-Year Budget'!AF9*12,0)),0)</f>
        <v>0</v>
      </c>
      <c r="AG32" s="84">
        <f>IFERROR(-(CUMPRINC('V. Sources '!$I$62/12,'V. Sources '!$K$62*12,'V. Sources '!$M$62,('XI. Multi-Year Budget'!AG9*12)-11,'XI. Multi-Year Budget'!AG9*12,0)),0)</f>
        <v>0</v>
      </c>
      <c r="AH32" s="84">
        <f>IFERROR(-(CUMPRINC('V. Sources '!$I$62/12,'V. Sources '!$K$62*12,'V. Sources '!$M$62,('XI. Multi-Year Budget'!AH9*12)-11,'XI. Multi-Year Budget'!AH9*12,0)),0)</f>
        <v>0</v>
      </c>
      <c r="AI32" s="84">
        <f>IFERROR(-(CUMPRINC('V. Sources '!$I$62/12,'V. Sources '!$K$62*12,'V. Sources '!$M$62,('XI. Multi-Year Budget'!AI9*12)-11,'XI. Multi-Year Budget'!AI9*12,0)),0)</f>
        <v>0</v>
      </c>
      <c r="AJ32" s="84">
        <f>IFERROR(-(CUMPRINC('V. Sources '!$I$62/12,'V. Sources '!$K$62*12,'V. Sources '!$M$62,('XI. Multi-Year Budget'!AJ9*12)-11,'XI. Multi-Year Budget'!AJ9*12,0)),0)</f>
        <v>0</v>
      </c>
      <c r="AK32" s="84">
        <f>IFERROR(-(CUMPRINC('V. Sources '!$I$62/12,'V. Sources '!$K$62*12,'V. Sources '!$M$62,('XI. Multi-Year Budget'!AK9*12)-11,'XI. Multi-Year Budget'!AK9*12,0)),0)</f>
        <v>0</v>
      </c>
      <c r="AL32" s="84">
        <f>IFERROR(-(CUMPRINC('V. Sources '!$I$62/12,'V. Sources '!$K$62*12,'V. Sources '!$M$62,('XI. Multi-Year Budget'!AL9*12)-11,'XI. Multi-Year Budget'!AL9*12,0)),0)</f>
        <v>0</v>
      </c>
      <c r="AM32" s="84">
        <f>IFERROR(-(CUMPRINC('V. Sources '!$I$62/12,'V. Sources '!$K$62*12,'V. Sources '!$M$62,('XI. Multi-Year Budget'!AM9*12)-11,'XI. Multi-Year Budget'!AM9*12,0)),0)</f>
        <v>0</v>
      </c>
      <c r="AN32" s="84">
        <f>IFERROR(-(CUMPRINC('V. Sources '!$I$62/12,'V. Sources '!$K$62*12,'V. Sources '!$M$62,('XI. Multi-Year Budget'!AN9*12)-11,'XI. Multi-Year Budget'!AN9*12,0)),0)</f>
        <v>0</v>
      </c>
      <c r="AO32" s="84">
        <f>IFERROR(-(CUMPRINC('V. Sources '!$I$62/12,'V. Sources '!$K$62*12,'V. Sources '!$M$62,('XI. Multi-Year Budget'!AO9*12)-11,'XI. Multi-Year Budget'!AO9*12,0)),0)</f>
        <v>0</v>
      </c>
      <c r="AP32" s="84">
        <f>IFERROR(-(CUMPRINC('V. Sources '!$I$62/12,'V. Sources '!$K$62*12,'V. Sources '!$M$62,('XI. Multi-Year Budget'!AP9*12)-11,'XI. Multi-Year Budget'!AP9*12,0)),0)</f>
        <v>0</v>
      </c>
      <c r="AQ32" s="84">
        <f>IFERROR(-(CUMPRINC('V. Sources '!$I$62/12,'V. Sources '!$K$62*12,'V. Sources '!$M$62,('XI. Multi-Year Budget'!AQ9*12)-11,'XI. Multi-Year Budget'!AQ9*12,0)),0)</f>
        <v>0</v>
      </c>
      <c r="AR32" s="84">
        <f>IFERROR(-(CUMPRINC('V. Sources '!$I$62/12,'V. Sources '!$K$62*12,'V. Sources '!$M$62,('XI. Multi-Year Budget'!AR9*12)-11,'XI. Multi-Year Budget'!AR9*12,0)),0)</f>
        <v>0</v>
      </c>
      <c r="AS32" s="84">
        <f>IFERROR(-(CUMPRINC('V. Sources '!$I$62/12,'V. Sources '!$K$62*12,'V. Sources '!$M$62,('XI. Multi-Year Budget'!AS9*12)-11,'XI. Multi-Year Budget'!AS9*12,0)),0)</f>
        <v>0</v>
      </c>
      <c r="AT32" s="84">
        <f>IFERROR(-(CUMPRINC('V. Sources '!$I$62/12,'V. Sources '!$K$62*12,'V. Sources '!$M$62,('XI. Multi-Year Budget'!AT9*12)-11,'XI. Multi-Year Budget'!AT9*12,0)),0)</f>
        <v>0</v>
      </c>
      <c r="AU32" s="84">
        <f>IFERROR(-(CUMPRINC('V. Sources '!$I$62/12,'V. Sources '!$K$62*12,'V. Sources '!$M$62,('XI. Multi-Year Budget'!AU9*12)-11,'XI. Multi-Year Budget'!AU9*12,0)),0)</f>
        <v>0</v>
      </c>
      <c r="AV32" s="84">
        <f>IFERROR(-(CUMPRINC('V. Sources '!$I$62/12,'V. Sources '!$K$62*12,'V. Sources '!$M$62,('XI. Multi-Year Budget'!AV9*12)-11,'XI. Multi-Year Budget'!AV9*12,0)),0)</f>
        <v>0</v>
      </c>
      <c r="AW32" s="84">
        <f>IFERROR(-(CUMPRINC('V. Sources '!$I$62/12,'V. Sources '!$K$62*12,'V. Sources '!$M$62,('XI. Multi-Year Budget'!AW9*12)-11,'XI. Multi-Year Budget'!AW9*12,0)),0)</f>
        <v>0</v>
      </c>
      <c r="AX32" s="84">
        <f>IFERROR(-(CUMPRINC('V. Sources '!$I$62/12,'V. Sources '!$K$62*12,'V. Sources '!$M$62,('XI. Multi-Year Budget'!AX9*12)-11,'XI. Multi-Year Budget'!AX9*12,0)),0)</f>
        <v>0</v>
      </c>
      <c r="AY32" s="84">
        <f>IFERROR(-(CUMPRINC('V. Sources '!$I$62/12,'V. Sources '!$K$62*12,'V. Sources '!$M$62,('XI. Multi-Year Budget'!AY9*12)-11,'XI. Multi-Year Budget'!AY9*12,0)),0)</f>
        <v>0</v>
      </c>
      <c r="AZ32" s="84">
        <f>IFERROR(-(CUMPRINC('V. Sources '!$I$62/12,'V. Sources '!$K$62*12,'V. Sources '!$M$62,('XI. Multi-Year Budget'!AZ9*12)-11,'XI. Multi-Year Budget'!AZ9*12,0)),0)</f>
        <v>0</v>
      </c>
      <c r="BA32" s="84">
        <f>IFERROR(-(CUMPRINC('V. Sources '!$I$62/12,'V. Sources '!$K$62*12,'V. Sources '!$M$62,('XI. Multi-Year Budget'!BA9*12)-11,'XI. Multi-Year Budget'!BA9*12,0)),0)</f>
        <v>0</v>
      </c>
      <c r="BB32" s="84">
        <f>IFERROR(-(CUMPRINC('V. Sources '!$I$62/12,'V. Sources '!$K$62*12,'V. Sources '!$M$62,('XI. Multi-Year Budget'!BB9*12)-11,'XI. Multi-Year Budget'!BB9*12,0)),0)</f>
        <v>0</v>
      </c>
      <c r="BC32" s="84">
        <f>IFERROR(-(CUMPRINC('V. Sources '!$I$62/12,'V. Sources '!$K$62*12,'V. Sources '!$M$62,('XI. Multi-Year Budget'!BC9*12)-11,'XI. Multi-Year Budget'!BC9*12,0)),0)</f>
        <v>0</v>
      </c>
      <c r="BD32" s="84">
        <f>IFERROR(-(CUMPRINC('V. Sources '!$I$62/12,'V. Sources '!$K$62*12,'V. Sources '!$M$62,('XI. Multi-Year Budget'!BD9*12)-11,'XI. Multi-Year Budget'!BD9*12,0)),0)</f>
        <v>0</v>
      </c>
    </row>
    <row r="33" spans="1:56" ht="20.149999999999999" customHeight="1" x14ac:dyDescent="0.3">
      <c r="A33" s="113"/>
      <c r="B33" s="77" t="s">
        <v>738</v>
      </c>
      <c r="C33" s="77"/>
      <c r="D33" s="77"/>
      <c r="E33" s="397" t="s">
        <v>739</v>
      </c>
      <c r="F33" s="398">
        <f>'V. Sources '!I62</f>
        <v>0</v>
      </c>
      <c r="G33" s="86">
        <f>IFERROR(-(CUMIPMT('V. Sources '!$I$62/12,'V. Sources '!$K$62*12,'V. Sources '!$M$62,('XI. Multi-Year Budget'!G9*12)-11,'XI. Multi-Year Budget'!G9*12,0)),0)</f>
        <v>0</v>
      </c>
      <c r="H33" s="86">
        <f>IFERROR(-(CUMIPMT('V. Sources '!$I$62/12,'V. Sources '!$K$62*12,'V. Sources '!$M$62,('XI. Multi-Year Budget'!H9*12)-11,'XI. Multi-Year Budget'!H9*12,0)),0)</f>
        <v>0</v>
      </c>
      <c r="I33" s="87">
        <f>IFERROR(-(CUMIPMT('V. Sources '!$I$62/12,'V. Sources '!$K$62*12,'V. Sources '!$M$62,('XI. Multi-Year Budget'!I9*12)-11,'XI. Multi-Year Budget'!I9*12,0)),0)</f>
        <v>0</v>
      </c>
      <c r="J33" s="87">
        <f>IFERROR(-(CUMIPMT('V. Sources '!$I$62/12,'V. Sources '!$K$62*12,'V. Sources '!$M$62,('XI. Multi-Year Budget'!J9*12)-11,'XI. Multi-Year Budget'!J9*12,0)),0)</f>
        <v>0</v>
      </c>
      <c r="K33" s="87">
        <f>IFERROR(-(CUMIPMT('V. Sources '!$I$62/12,'V. Sources '!$K$62*12,'V. Sources '!$M$62,('XI. Multi-Year Budget'!K9*12)-11,'XI. Multi-Year Budget'!K9*12,0)),0)</f>
        <v>0</v>
      </c>
      <c r="L33" s="87">
        <f>IFERROR(-(CUMIPMT('V. Sources '!$I$62/12,'V. Sources '!$K$62*12,'V. Sources '!$M$62,('XI. Multi-Year Budget'!L9*12)-11,'XI. Multi-Year Budget'!L9*12,0)),0)</f>
        <v>0</v>
      </c>
      <c r="M33" s="87">
        <f>IFERROR(-(CUMIPMT('V. Sources '!$I$62/12,'V. Sources '!$K$62*12,'V. Sources '!$M$62,('XI. Multi-Year Budget'!M9*12)-11,'XI. Multi-Year Budget'!M9*12,0)),0)</f>
        <v>0</v>
      </c>
      <c r="N33" s="87">
        <f>IFERROR(-(CUMIPMT('V. Sources '!$I$62/12,'V. Sources '!$K$62*12,'V. Sources '!$M$62,('XI. Multi-Year Budget'!N9*12)-11,'XI. Multi-Year Budget'!N9*12,0)),0)</f>
        <v>0</v>
      </c>
      <c r="O33" s="87">
        <f>IFERROR(-(CUMIPMT('V. Sources '!$I$62/12,'V. Sources '!$K$62*12,'V. Sources '!$M$62,('XI. Multi-Year Budget'!O9*12)-11,'XI. Multi-Year Budget'!O9*12,0)),0)</f>
        <v>0</v>
      </c>
      <c r="P33" s="87">
        <f>IFERROR(-(CUMIPMT('V. Sources '!$I$62/12,'V. Sources '!$K$62*12,'V. Sources '!$M$62,('XI. Multi-Year Budget'!P9*12)-11,'XI. Multi-Year Budget'!P9*12,0)),0)</f>
        <v>0</v>
      </c>
      <c r="Q33" s="87">
        <f>IFERROR(-(CUMIPMT('V. Sources '!$I$62/12,'V. Sources '!$K$62*12,'V. Sources '!$M$62,('XI. Multi-Year Budget'!Q9*12)-11,'XI. Multi-Year Budget'!Q9*12,0)),0)</f>
        <v>0</v>
      </c>
      <c r="R33" s="87">
        <f>IFERROR(-(CUMIPMT('V. Sources '!$I$62/12,'V. Sources '!$K$62*12,'V. Sources '!$M$62,('XI. Multi-Year Budget'!R9*12)-11,'XI. Multi-Year Budget'!R9*12,0)),0)</f>
        <v>0</v>
      </c>
      <c r="S33" s="87">
        <f>IFERROR(-(CUMIPMT('V. Sources '!$I$62/12,'V. Sources '!$K$62*12,'V. Sources '!$M$62,('XI. Multi-Year Budget'!S9*12)-11,'XI. Multi-Year Budget'!S9*12,0)),0)</f>
        <v>0</v>
      </c>
      <c r="T33" s="87">
        <f>IFERROR(-(CUMIPMT('V. Sources '!$I$62/12,'V. Sources '!$K$62*12,'V. Sources '!$M$62,('XI. Multi-Year Budget'!T9*12)-11,'XI. Multi-Year Budget'!T9*12,0)),0)</f>
        <v>0</v>
      </c>
      <c r="U33" s="87">
        <f>IFERROR(-(CUMIPMT('V. Sources '!$I$62/12,'V. Sources '!$K$62*12,'V. Sources '!$M$62,('XI. Multi-Year Budget'!U9*12)-11,'XI. Multi-Year Budget'!U9*12,0)),0)</f>
        <v>0</v>
      </c>
      <c r="V33" s="87">
        <f>IFERROR(-(CUMIPMT('V. Sources '!$I$62/12,'V. Sources '!$K$62*12,'V. Sources '!$M$62,('XI. Multi-Year Budget'!V9*12)-11,'XI. Multi-Year Budget'!V9*12,0)),0)</f>
        <v>0</v>
      </c>
      <c r="W33" s="87">
        <f>IFERROR(-(CUMIPMT('V. Sources '!$I$62/12,'V. Sources '!$K$62*12,'V. Sources '!$M$62,('XI. Multi-Year Budget'!W9*12)-11,'XI. Multi-Year Budget'!W9*12,0)),0)</f>
        <v>0</v>
      </c>
      <c r="X33" s="87">
        <f>IFERROR(-(CUMIPMT('V. Sources '!$I$62/12,'V. Sources '!$K$62*12,'V. Sources '!$M$62,('XI. Multi-Year Budget'!X9*12)-11,'XI. Multi-Year Budget'!X9*12,0)),0)</f>
        <v>0</v>
      </c>
      <c r="Y33" s="87">
        <f>IFERROR(-(CUMIPMT('V. Sources '!$I$62/12,'V. Sources '!$K$62*12,'V. Sources '!$M$62,('XI. Multi-Year Budget'!Y9*12)-11,'XI. Multi-Year Budget'!Y9*12,0)),0)</f>
        <v>0</v>
      </c>
      <c r="Z33" s="87">
        <f>IFERROR(-(CUMIPMT('V. Sources '!$I$62/12,'V. Sources '!$K$62*12,'V. Sources '!$M$62,('XI. Multi-Year Budget'!Z9*12)-11,'XI. Multi-Year Budget'!Z9*12,0)),0)</f>
        <v>0</v>
      </c>
      <c r="AA33" s="87">
        <f>IFERROR(-(CUMIPMT('V. Sources '!$I$62/12,'V. Sources '!$K$62*12,'V. Sources '!$M$62,('XI. Multi-Year Budget'!AA9*12)-11,'XI. Multi-Year Budget'!AA9*12,0)),0)</f>
        <v>0</v>
      </c>
      <c r="AB33" s="87">
        <f>IFERROR(-(CUMIPMT('V. Sources '!$I$62/12,'V. Sources '!$K$62*12,'V. Sources '!$M$62,('XI. Multi-Year Budget'!AB9*12)-11,'XI. Multi-Year Budget'!AB9*12,0)),0)</f>
        <v>0</v>
      </c>
      <c r="AC33" s="87">
        <f>IFERROR(-(CUMIPMT('V. Sources '!$I$62/12,'V. Sources '!$K$62*12,'V. Sources '!$M$62,('XI. Multi-Year Budget'!AC9*12)-11,'XI. Multi-Year Budget'!AC9*12,0)),0)</f>
        <v>0</v>
      </c>
      <c r="AD33" s="87">
        <f>IFERROR(-(CUMIPMT('V. Sources '!$I$62/12,'V. Sources '!$K$62*12,'V. Sources '!$M$62,('XI. Multi-Year Budget'!AD9*12)-11,'XI. Multi-Year Budget'!AD9*12,0)),0)</f>
        <v>0</v>
      </c>
      <c r="AE33" s="87">
        <f>IFERROR(-(CUMIPMT('V. Sources '!$I$62/12,'V. Sources '!$K$62*12,'V. Sources '!$M$62,('XI. Multi-Year Budget'!AE9*12)-11,'XI. Multi-Year Budget'!AE9*12,0)),0)</f>
        <v>0</v>
      </c>
      <c r="AF33" s="87">
        <f>IFERROR(-(CUMIPMT('V. Sources '!$I$62/12,'V. Sources '!$K$62*12,'V. Sources '!$M$62,('XI. Multi-Year Budget'!AF9*12)-11,'XI. Multi-Year Budget'!AF9*12,0)),0)</f>
        <v>0</v>
      </c>
      <c r="AG33" s="87">
        <f>IFERROR(-(CUMIPMT('V. Sources '!$I$62/12,'V. Sources '!$K$62*12,'V. Sources '!$M$62,('XI. Multi-Year Budget'!AG9*12)-11,'XI. Multi-Year Budget'!AG9*12,0)),0)</f>
        <v>0</v>
      </c>
      <c r="AH33" s="87">
        <f>IFERROR(-(CUMIPMT('V. Sources '!$I$62/12,'V. Sources '!$K$62*12,'V. Sources '!$M$62,('XI. Multi-Year Budget'!AH9*12)-11,'XI. Multi-Year Budget'!AH9*12,0)),0)</f>
        <v>0</v>
      </c>
      <c r="AI33" s="87">
        <f>IFERROR(-(CUMIPMT('V. Sources '!$I$62/12,'V. Sources '!$K$62*12,'V. Sources '!$M$62,('XI. Multi-Year Budget'!AI9*12)-11,'XI. Multi-Year Budget'!AI9*12,0)),0)</f>
        <v>0</v>
      </c>
      <c r="AJ33" s="87">
        <f>IFERROR(-(CUMIPMT('V. Sources '!$I$62/12,'V. Sources '!$K$62*12,'V. Sources '!$M$62,('XI. Multi-Year Budget'!AJ9*12)-11,'XI. Multi-Year Budget'!AJ9*12,0)),0)</f>
        <v>0</v>
      </c>
      <c r="AK33" s="87">
        <f>IFERROR(-(CUMIPMT('V. Sources '!$I$62/12,'V. Sources '!$K$62*12,'V. Sources '!$M$62,('XI. Multi-Year Budget'!AK9*12)-11,'XI. Multi-Year Budget'!AK9*12,0)),0)</f>
        <v>0</v>
      </c>
      <c r="AL33" s="87">
        <f>IFERROR(-(CUMIPMT('V. Sources '!$I$62/12,'V. Sources '!$K$62*12,'V. Sources '!$M$62,('XI. Multi-Year Budget'!AL9*12)-11,'XI. Multi-Year Budget'!AL9*12,0)),0)</f>
        <v>0</v>
      </c>
      <c r="AM33" s="87">
        <f>IFERROR(-(CUMIPMT('V. Sources '!$I$62/12,'V. Sources '!$K$62*12,'V. Sources '!$M$62,('XI. Multi-Year Budget'!AM9*12)-11,'XI. Multi-Year Budget'!AM9*12,0)),0)</f>
        <v>0</v>
      </c>
      <c r="AN33" s="87">
        <f>IFERROR(-(CUMIPMT('V. Sources '!$I$62/12,'V. Sources '!$K$62*12,'V. Sources '!$M$62,('XI. Multi-Year Budget'!AN9*12)-11,'XI. Multi-Year Budget'!AN9*12,0)),0)</f>
        <v>0</v>
      </c>
      <c r="AO33" s="87">
        <f>IFERROR(-(CUMIPMT('V. Sources '!$I$62/12,'V. Sources '!$K$62*12,'V. Sources '!$M$62,('XI. Multi-Year Budget'!AO9*12)-11,'XI. Multi-Year Budget'!AO9*12,0)),0)</f>
        <v>0</v>
      </c>
      <c r="AP33" s="87">
        <f>IFERROR(-(CUMIPMT('V. Sources '!$I$62/12,'V. Sources '!$K$62*12,'V. Sources '!$M$62,('XI. Multi-Year Budget'!AP9*12)-11,'XI. Multi-Year Budget'!AP9*12,0)),0)</f>
        <v>0</v>
      </c>
      <c r="AQ33" s="87">
        <f>IFERROR(-(CUMIPMT('V. Sources '!$I$62/12,'V. Sources '!$K$62*12,'V. Sources '!$M$62,('XI. Multi-Year Budget'!AQ9*12)-11,'XI. Multi-Year Budget'!AQ9*12,0)),0)</f>
        <v>0</v>
      </c>
      <c r="AR33" s="87">
        <f>IFERROR(-(CUMIPMT('V. Sources '!$I$62/12,'V. Sources '!$K$62*12,'V. Sources '!$M$62,('XI. Multi-Year Budget'!AR9*12)-11,'XI. Multi-Year Budget'!AR9*12,0)),0)</f>
        <v>0</v>
      </c>
      <c r="AS33" s="87">
        <f>IFERROR(-(CUMIPMT('V. Sources '!$I$62/12,'V. Sources '!$K$62*12,'V. Sources '!$M$62,('XI. Multi-Year Budget'!AS9*12)-11,'XI. Multi-Year Budget'!AS9*12,0)),0)</f>
        <v>0</v>
      </c>
      <c r="AT33" s="87">
        <f>IFERROR(-(CUMIPMT('V. Sources '!$I$62/12,'V. Sources '!$K$62*12,'V. Sources '!$M$62,('XI. Multi-Year Budget'!AT9*12)-11,'XI. Multi-Year Budget'!AT9*12,0)),0)</f>
        <v>0</v>
      </c>
      <c r="AU33" s="87">
        <f>IFERROR(-(CUMIPMT('V. Sources '!$I$62/12,'V. Sources '!$K$62*12,'V. Sources '!$M$62,('XI. Multi-Year Budget'!AU9*12)-11,'XI. Multi-Year Budget'!AU9*12,0)),0)</f>
        <v>0</v>
      </c>
      <c r="AV33" s="87">
        <f>IFERROR(-(CUMIPMT('V. Sources '!$I$62/12,'V. Sources '!$K$62*12,'V. Sources '!$M$62,('XI. Multi-Year Budget'!AV9*12)-11,'XI. Multi-Year Budget'!AV9*12,0)),0)</f>
        <v>0</v>
      </c>
      <c r="AW33" s="87">
        <f>IFERROR(-(CUMIPMT('V. Sources '!$I$62/12,'V. Sources '!$K$62*12,'V. Sources '!$M$62,('XI. Multi-Year Budget'!AW9*12)-11,'XI. Multi-Year Budget'!AW9*12,0)),0)</f>
        <v>0</v>
      </c>
      <c r="AX33" s="87">
        <f>IFERROR(-(CUMIPMT('V. Sources '!$I$62/12,'V. Sources '!$K$62*12,'V. Sources '!$M$62,('XI. Multi-Year Budget'!AX9*12)-11,'XI. Multi-Year Budget'!AX9*12,0)),0)</f>
        <v>0</v>
      </c>
      <c r="AY33" s="87">
        <f>IFERROR(-(CUMIPMT('V. Sources '!$I$62/12,'V. Sources '!$K$62*12,'V. Sources '!$M$62,('XI. Multi-Year Budget'!AY9*12)-11,'XI. Multi-Year Budget'!AY9*12,0)),0)</f>
        <v>0</v>
      </c>
      <c r="AZ33" s="87">
        <f>IFERROR(-(CUMIPMT('V. Sources '!$I$62/12,'V. Sources '!$K$62*12,'V. Sources '!$M$62,('XI. Multi-Year Budget'!AZ9*12)-11,'XI. Multi-Year Budget'!AZ9*12,0)),0)</f>
        <v>0</v>
      </c>
      <c r="BA33" s="87">
        <f>IFERROR(-(CUMIPMT('V. Sources '!$I$62/12,'V. Sources '!$K$62*12,'V. Sources '!$M$62,('XI. Multi-Year Budget'!BA9*12)-11,'XI. Multi-Year Budget'!BA9*12,0)),0)</f>
        <v>0</v>
      </c>
      <c r="BB33" s="87">
        <f>IFERROR(-(CUMIPMT('V. Sources '!$I$62/12,'V. Sources '!$K$62*12,'V. Sources '!$M$62,('XI. Multi-Year Budget'!BB9*12)-11,'XI. Multi-Year Budget'!BB9*12,0)),0)</f>
        <v>0</v>
      </c>
      <c r="BC33" s="87">
        <f>IFERROR(-(CUMIPMT('V. Sources '!$I$62/12,'V. Sources '!$K$62*12,'V. Sources '!$M$62,('XI. Multi-Year Budget'!BC9*12)-11,'XI. Multi-Year Budget'!BC9*12,0)),0)</f>
        <v>0</v>
      </c>
      <c r="BD33" s="87">
        <f>IFERROR(-(CUMIPMT('V. Sources '!$I$62/12,'V. Sources '!$K$62*12,'V. Sources '!$M$62,('XI. Multi-Year Budget'!BD9*12)-11,'XI. Multi-Year Budget'!BD9*12,0)),0)</f>
        <v>0</v>
      </c>
    </row>
    <row r="34" spans="1:56" ht="20.149999999999999" customHeight="1" x14ac:dyDescent="0.3">
      <c r="A34" s="113"/>
      <c r="B34" s="77" t="s">
        <v>740</v>
      </c>
      <c r="C34" s="77"/>
      <c r="D34" s="77"/>
      <c r="E34" s="397" t="s">
        <v>515</v>
      </c>
      <c r="F34" s="209">
        <f>'V. Sources '!L65</f>
        <v>0</v>
      </c>
      <c r="G34" s="87">
        <f>IFERROR(-(CUMPRINC('V. Sources '!$I$65/12,'V. Sources '!$K$65*12,'V. Sources '!$M$65,('XI. Multi-Year Budget'!G9*12)-11,'XI. Multi-Year Budget'!G9*12,0)),0)</f>
        <v>0</v>
      </c>
      <c r="H34" s="87">
        <f>IFERROR(-(CUMPRINC('V. Sources '!$I$65/12,'V. Sources '!$K$65*12,'V. Sources '!$M$65,('XI. Multi-Year Budget'!H9*12)-11,'XI. Multi-Year Budget'!H9*12,0)),0)</f>
        <v>0</v>
      </c>
      <c r="I34" s="87">
        <f>IFERROR(-(CUMPRINC('V. Sources '!$I$65/12,'V. Sources '!$K$65*12,'V. Sources '!$M$65,('XI. Multi-Year Budget'!I9*12)-11,'XI. Multi-Year Budget'!I9*12,0)),0)</f>
        <v>0</v>
      </c>
      <c r="J34" s="87">
        <f>IFERROR(-(CUMPRINC('V. Sources '!$I$65/12,'V. Sources '!$K$65*12,'V. Sources '!$M$65,('XI. Multi-Year Budget'!J9*12)-11,'XI. Multi-Year Budget'!J9*12,0)),0)</f>
        <v>0</v>
      </c>
      <c r="K34" s="87">
        <f>IFERROR(-(CUMPRINC('V. Sources '!$I$65/12,'V. Sources '!$K$65*12,'V. Sources '!$M$65,('XI. Multi-Year Budget'!K9*12)-11,'XI. Multi-Year Budget'!K9*12,0)),0)</f>
        <v>0</v>
      </c>
      <c r="L34" s="87">
        <f>IFERROR(-(CUMPRINC('V. Sources '!$I$65/12,'V. Sources '!$K$65*12,'V. Sources '!$M$65,('XI. Multi-Year Budget'!L9*12)-11,'XI. Multi-Year Budget'!L9*12,0)),0)</f>
        <v>0</v>
      </c>
      <c r="M34" s="87">
        <f>IFERROR(-(CUMPRINC('V. Sources '!$I$65/12,'V. Sources '!$K$65*12,'V. Sources '!$M$65,('XI. Multi-Year Budget'!M9*12)-11,'XI. Multi-Year Budget'!M9*12,0)),0)</f>
        <v>0</v>
      </c>
      <c r="N34" s="87">
        <f>IFERROR(-(CUMPRINC('V. Sources '!$I$65/12,'V. Sources '!$K$65*12,'V. Sources '!$M$65,('XI. Multi-Year Budget'!N9*12)-11,'XI. Multi-Year Budget'!N9*12,0)),0)</f>
        <v>0</v>
      </c>
      <c r="O34" s="87">
        <f>IFERROR(-(CUMPRINC('V. Sources '!$I$65/12,'V. Sources '!$K$65*12,'V. Sources '!$M$65,('XI. Multi-Year Budget'!O9*12)-11,'XI. Multi-Year Budget'!O9*12,0)),0)</f>
        <v>0</v>
      </c>
      <c r="P34" s="87">
        <f>IFERROR(-(CUMPRINC('V. Sources '!$I$65/12,'V. Sources '!$K$65*12,'V. Sources '!$M$65,('XI. Multi-Year Budget'!P9*12)-11,'XI. Multi-Year Budget'!P9*12,0)),0)</f>
        <v>0</v>
      </c>
      <c r="Q34" s="87">
        <f>IFERROR(-(CUMPRINC('V. Sources '!$I$65/12,'V. Sources '!$K$65*12,'V. Sources '!$M$65,('XI. Multi-Year Budget'!Q9*12)-11,'XI. Multi-Year Budget'!Q9*12,0)),0)</f>
        <v>0</v>
      </c>
      <c r="R34" s="87">
        <f>IFERROR(-(CUMPRINC('V. Sources '!$I$65/12,'V. Sources '!$K$65*12,'V. Sources '!$M$65,('XI. Multi-Year Budget'!R9*12)-11,'XI. Multi-Year Budget'!R9*12,0)),0)</f>
        <v>0</v>
      </c>
      <c r="S34" s="87">
        <f>IFERROR(-(CUMPRINC('V. Sources '!$I$65/12,'V. Sources '!$K$65*12,'V. Sources '!$M$65,('XI. Multi-Year Budget'!S9*12)-11,'XI. Multi-Year Budget'!S9*12,0)),0)</f>
        <v>0</v>
      </c>
      <c r="T34" s="87">
        <f>IFERROR(-(CUMPRINC('V. Sources '!$I$65/12,'V. Sources '!$K$65*12,'V. Sources '!$M$65,('XI. Multi-Year Budget'!T9*12)-11,'XI. Multi-Year Budget'!T9*12,0)),0)</f>
        <v>0</v>
      </c>
      <c r="U34" s="87">
        <f>IFERROR(-(CUMPRINC('V. Sources '!$I$65/12,'V. Sources '!$K$65*12,'V. Sources '!$M$65,('XI. Multi-Year Budget'!U9*12)-11,'XI. Multi-Year Budget'!U9*12,0)),0)</f>
        <v>0</v>
      </c>
      <c r="V34" s="87">
        <f>IFERROR(-(CUMPRINC('V. Sources '!$I$65/12,'V. Sources '!$K$65*12,'V. Sources '!$M$65,('XI. Multi-Year Budget'!V9*12)-11,'XI. Multi-Year Budget'!V9*12,0)),0)</f>
        <v>0</v>
      </c>
      <c r="W34" s="87">
        <f>IFERROR(-(CUMPRINC('V. Sources '!$I$65/12,'V. Sources '!$K$65*12,'V. Sources '!$M$65,('XI. Multi-Year Budget'!W9*12)-11,'XI. Multi-Year Budget'!W9*12,0)),0)</f>
        <v>0</v>
      </c>
      <c r="X34" s="87">
        <f>IFERROR(-(CUMPRINC('V. Sources '!$I$65/12,'V. Sources '!$K$65*12,'V. Sources '!$M$65,('XI. Multi-Year Budget'!X9*12)-11,'XI. Multi-Year Budget'!X9*12,0)),0)</f>
        <v>0</v>
      </c>
      <c r="Y34" s="87">
        <f>IFERROR(-(CUMPRINC('V. Sources '!$I$65/12,'V. Sources '!$K$65*12,'V. Sources '!$M$65,('XI. Multi-Year Budget'!Y9*12)-11,'XI. Multi-Year Budget'!Y9*12,0)),0)</f>
        <v>0</v>
      </c>
      <c r="Z34" s="87">
        <f>IFERROR(-(CUMPRINC('V. Sources '!$I$65/12,'V. Sources '!$K$65*12,'V. Sources '!$M$65,('XI. Multi-Year Budget'!Z9*12)-11,'XI. Multi-Year Budget'!Z9*12,0)),0)</f>
        <v>0</v>
      </c>
      <c r="AA34" s="87">
        <f>IFERROR(-(CUMPRINC('V. Sources '!$I$65/12,'V. Sources '!$K$65*12,'V. Sources '!$M$65,('XI. Multi-Year Budget'!AA9*12)-11,'XI. Multi-Year Budget'!AA9*12,0)),0)</f>
        <v>0</v>
      </c>
      <c r="AB34" s="87">
        <f>IFERROR(-(CUMPRINC('V. Sources '!$I$65/12,'V. Sources '!$K$65*12,'V. Sources '!$M$65,('XI. Multi-Year Budget'!AB9*12)-11,'XI. Multi-Year Budget'!AB9*12,0)),0)</f>
        <v>0</v>
      </c>
      <c r="AC34" s="87">
        <f>IFERROR(-(CUMPRINC('V. Sources '!$I$65/12,'V. Sources '!$K$65*12,'V. Sources '!$M$65,('XI. Multi-Year Budget'!AC9*12)-11,'XI. Multi-Year Budget'!AC9*12,0)),0)</f>
        <v>0</v>
      </c>
      <c r="AD34" s="87">
        <f>IFERROR(-(CUMPRINC('V. Sources '!$I$65/12,'V. Sources '!$K$65*12,'V. Sources '!$M$65,('XI. Multi-Year Budget'!AD9*12)-11,'XI. Multi-Year Budget'!AD9*12,0)),0)</f>
        <v>0</v>
      </c>
      <c r="AE34" s="87">
        <f>IFERROR(-(CUMPRINC('V. Sources '!$I$65/12,'V. Sources '!$K$65*12,'V. Sources '!$M$65,('XI. Multi-Year Budget'!AE9*12)-11,'XI. Multi-Year Budget'!AE9*12,0)),0)</f>
        <v>0</v>
      </c>
      <c r="AF34" s="87">
        <f>IFERROR(-(CUMPRINC('V. Sources '!$I$65/12,'V. Sources '!$K$65*12,'V. Sources '!$M$65,('XI. Multi-Year Budget'!AF9*12)-11,'XI. Multi-Year Budget'!AF9*12,0)),0)</f>
        <v>0</v>
      </c>
      <c r="AG34" s="87">
        <f>IFERROR(-(CUMPRINC('V. Sources '!$I$65/12,'V. Sources '!$K$65*12,'V. Sources '!$M$65,('XI. Multi-Year Budget'!AG9*12)-11,'XI. Multi-Year Budget'!AG9*12,0)),0)</f>
        <v>0</v>
      </c>
      <c r="AH34" s="87">
        <f>IFERROR(-(CUMPRINC('V. Sources '!$I$65/12,'V. Sources '!$K$65*12,'V. Sources '!$M$65,('XI. Multi-Year Budget'!AH9*12)-11,'XI. Multi-Year Budget'!AH9*12,0)),0)</f>
        <v>0</v>
      </c>
      <c r="AI34" s="87">
        <f>IFERROR(-(CUMPRINC('V. Sources '!$I$65/12,'V. Sources '!$K$65*12,'V. Sources '!$M$65,('XI. Multi-Year Budget'!AI9*12)-11,'XI. Multi-Year Budget'!AI9*12,0)),0)</f>
        <v>0</v>
      </c>
      <c r="AJ34" s="87">
        <f>IFERROR(-(CUMPRINC('V. Sources '!$I$65/12,'V. Sources '!$K$65*12,'V. Sources '!$M$65,('XI. Multi-Year Budget'!AJ9*12)-11,'XI. Multi-Year Budget'!AJ9*12,0)),0)</f>
        <v>0</v>
      </c>
      <c r="AK34" s="87">
        <f>IFERROR(-(CUMPRINC('V. Sources '!$I$65/12,'V. Sources '!$K$65*12,'V. Sources '!$M$65,('XI. Multi-Year Budget'!AK9*12)-11,'XI. Multi-Year Budget'!AK9*12,0)),0)</f>
        <v>0</v>
      </c>
      <c r="AL34" s="87">
        <f>IFERROR(-(CUMPRINC('V. Sources '!$I$65/12,'V. Sources '!$K$65*12,'V. Sources '!$M$65,('XI. Multi-Year Budget'!AL9*12)-11,'XI. Multi-Year Budget'!AL9*12,0)),0)</f>
        <v>0</v>
      </c>
      <c r="AM34" s="87">
        <f>IFERROR(-(CUMPRINC('V. Sources '!$I$65/12,'V. Sources '!$K$65*12,'V. Sources '!$M$65,('XI. Multi-Year Budget'!AM9*12)-11,'XI. Multi-Year Budget'!AM9*12,0)),0)</f>
        <v>0</v>
      </c>
      <c r="AN34" s="87">
        <f>IFERROR(-(CUMPRINC('V. Sources '!$I$65/12,'V. Sources '!$K$65*12,'V. Sources '!$M$65,('XI. Multi-Year Budget'!AN9*12)-11,'XI. Multi-Year Budget'!AN9*12,0)),0)</f>
        <v>0</v>
      </c>
      <c r="AO34" s="87">
        <f>IFERROR(-(CUMPRINC('V. Sources '!$I$65/12,'V. Sources '!$K$65*12,'V. Sources '!$M$65,('XI. Multi-Year Budget'!AO9*12)-11,'XI. Multi-Year Budget'!AO9*12,0)),0)</f>
        <v>0</v>
      </c>
      <c r="AP34" s="87">
        <f>IFERROR(-(CUMPRINC('V. Sources '!$I$65/12,'V. Sources '!$K$65*12,'V. Sources '!$M$65,('XI. Multi-Year Budget'!AP9*12)-11,'XI. Multi-Year Budget'!AP9*12,0)),0)</f>
        <v>0</v>
      </c>
      <c r="AQ34" s="87">
        <f>IFERROR(-(CUMPRINC('V. Sources '!$I$65/12,'V. Sources '!$K$65*12,'V. Sources '!$M$65,('XI. Multi-Year Budget'!AQ9*12)-11,'XI. Multi-Year Budget'!AQ9*12,0)),0)</f>
        <v>0</v>
      </c>
      <c r="AR34" s="87">
        <f>IFERROR(-(CUMPRINC('V. Sources '!$I$65/12,'V. Sources '!$K$65*12,'V. Sources '!$M$65,('XI. Multi-Year Budget'!AR9*12)-11,'XI. Multi-Year Budget'!AR9*12,0)),0)</f>
        <v>0</v>
      </c>
      <c r="AS34" s="87">
        <f>IFERROR(-(CUMPRINC('V. Sources '!$I$65/12,'V. Sources '!$K$65*12,'V. Sources '!$M$65,('XI. Multi-Year Budget'!AS9*12)-11,'XI. Multi-Year Budget'!AS9*12,0)),0)</f>
        <v>0</v>
      </c>
      <c r="AT34" s="87">
        <f>IFERROR(-(CUMPRINC('V. Sources '!$I$65/12,'V. Sources '!$K$65*12,'V. Sources '!$M$65,('XI. Multi-Year Budget'!AT9*12)-11,'XI. Multi-Year Budget'!AT9*12,0)),0)</f>
        <v>0</v>
      </c>
      <c r="AU34" s="87">
        <f>IFERROR(-(CUMPRINC('V. Sources '!$I$65/12,'V. Sources '!$K$65*12,'V. Sources '!$M$65,('XI. Multi-Year Budget'!AU9*12)-11,'XI. Multi-Year Budget'!AU9*12,0)),0)</f>
        <v>0</v>
      </c>
      <c r="AV34" s="87">
        <f>IFERROR(-(CUMPRINC('V. Sources '!$I$65/12,'V. Sources '!$K$65*12,'V. Sources '!$M$65,('XI. Multi-Year Budget'!AV9*12)-11,'XI. Multi-Year Budget'!AV9*12,0)),0)</f>
        <v>0</v>
      </c>
      <c r="AW34" s="87">
        <f>IFERROR(-(CUMPRINC('V. Sources '!$I$65/12,'V. Sources '!$K$65*12,'V. Sources '!$M$65,('XI. Multi-Year Budget'!AW9*12)-11,'XI. Multi-Year Budget'!AW9*12,0)),0)</f>
        <v>0</v>
      </c>
      <c r="AX34" s="87">
        <f>IFERROR(-(CUMPRINC('V. Sources '!$I$65/12,'V. Sources '!$K$65*12,'V. Sources '!$M$65,('XI. Multi-Year Budget'!AX9*12)-11,'XI. Multi-Year Budget'!AX9*12,0)),0)</f>
        <v>0</v>
      </c>
      <c r="AY34" s="87">
        <f>IFERROR(-(CUMPRINC('V. Sources '!$I$65/12,'V. Sources '!$K$65*12,'V. Sources '!$M$65,('XI. Multi-Year Budget'!AY9*12)-11,'XI. Multi-Year Budget'!AY9*12,0)),0)</f>
        <v>0</v>
      </c>
      <c r="AZ34" s="87">
        <f>IFERROR(-(CUMPRINC('V. Sources '!$I$65/12,'V. Sources '!$K$65*12,'V. Sources '!$M$65,('XI. Multi-Year Budget'!AZ9*12)-11,'XI. Multi-Year Budget'!AZ9*12,0)),0)</f>
        <v>0</v>
      </c>
      <c r="BA34" s="87">
        <f>IFERROR(-(CUMPRINC('V. Sources '!$I$65/12,'V. Sources '!$K$65*12,'V. Sources '!$M$65,('XI. Multi-Year Budget'!BA9*12)-11,'XI. Multi-Year Budget'!BA9*12,0)),0)</f>
        <v>0</v>
      </c>
      <c r="BB34" s="87">
        <f>IFERROR(-(CUMPRINC('V. Sources '!$I$65/12,'V. Sources '!$K$65*12,'V. Sources '!$M$65,('XI. Multi-Year Budget'!BB9*12)-11,'XI. Multi-Year Budget'!BB9*12,0)),0)</f>
        <v>0</v>
      </c>
      <c r="BC34" s="87">
        <f>IFERROR(-(CUMPRINC('V. Sources '!$I$65/12,'V. Sources '!$K$65*12,'V. Sources '!$M$65,('XI. Multi-Year Budget'!BC9*12)-11,'XI. Multi-Year Budget'!BC9*12,0)),0)</f>
        <v>0</v>
      </c>
      <c r="BD34" s="87">
        <f>IFERROR(-(CUMPRINC('V. Sources '!$I$65/12,'V. Sources '!$K$65*12,'V. Sources '!$M$65,('XI. Multi-Year Budget'!BD9*12)-11,'XI. Multi-Year Budget'!BD9*12,0)),0)</f>
        <v>0</v>
      </c>
    </row>
    <row r="35" spans="1:56" ht="20.149999999999999" customHeight="1" x14ac:dyDescent="0.3">
      <c r="A35" s="106"/>
      <c r="B35" s="107" t="s">
        <v>741</v>
      </c>
      <c r="C35" s="107"/>
      <c r="D35" s="107"/>
      <c r="E35" s="345" t="s">
        <v>739</v>
      </c>
      <c r="F35" s="399">
        <f>'V. Sources '!I65</f>
        <v>0</v>
      </c>
      <c r="G35" s="36">
        <f>IFERROR(-(CUMIPMT('V. Sources '!$I$65/12,'V. Sources '!$K$65*12,'V. Sources '!$M$65,('XI. Multi-Year Budget'!G9*12)-11,'XI. Multi-Year Budget'!G9*12,0)),0)</f>
        <v>0</v>
      </c>
      <c r="H35" s="36">
        <f>IFERROR(-(CUMIPMT('V. Sources '!$I$65/12,'V. Sources '!$K$65*12,'V. Sources '!$M$65,('XI. Multi-Year Budget'!H9*12)-11,'XI. Multi-Year Budget'!H9*12,0)),0)</f>
        <v>0</v>
      </c>
      <c r="I35" s="36">
        <f>IFERROR(-(CUMIPMT('V. Sources '!$I$65/12,'V. Sources '!$K$65*12,'V. Sources '!$M$65,('XI. Multi-Year Budget'!I9*12)-11,'XI. Multi-Year Budget'!I9*12,0)),0)</f>
        <v>0</v>
      </c>
      <c r="J35" s="36">
        <f>IFERROR(-(CUMIPMT('V. Sources '!$I$65/12,'V. Sources '!$K$65*12,'V. Sources '!$M$65,('XI. Multi-Year Budget'!J9*12)-11,'XI. Multi-Year Budget'!J9*12,0)),0)</f>
        <v>0</v>
      </c>
      <c r="K35" s="36">
        <f>IFERROR(-(CUMIPMT('V. Sources '!$I$65/12,'V. Sources '!$K$65*12,'V. Sources '!$M$65,('XI. Multi-Year Budget'!K9*12)-11,'XI. Multi-Year Budget'!K9*12,0)),0)</f>
        <v>0</v>
      </c>
      <c r="L35" s="36">
        <f>IFERROR(-(CUMIPMT('V. Sources '!$I$65/12,'V. Sources '!$K$65*12,'V. Sources '!$M$65,('XI. Multi-Year Budget'!L9*12)-11,'XI. Multi-Year Budget'!L9*12,0)),0)</f>
        <v>0</v>
      </c>
      <c r="M35" s="36">
        <f>IFERROR(-(CUMIPMT('V. Sources '!$I$65/12,'V. Sources '!$K$65*12,'V. Sources '!$M$65,('XI. Multi-Year Budget'!M9*12)-11,'XI. Multi-Year Budget'!M9*12,0)),0)</f>
        <v>0</v>
      </c>
      <c r="N35" s="36">
        <f>IFERROR(-(CUMIPMT('V. Sources '!$I$65/12,'V. Sources '!$K$65*12,'V. Sources '!$M$65,('XI. Multi-Year Budget'!N9*12)-11,'XI. Multi-Year Budget'!N9*12,0)),0)</f>
        <v>0</v>
      </c>
      <c r="O35" s="36">
        <f>IFERROR(-(CUMIPMT('V. Sources '!$I$65/12,'V. Sources '!$K$65*12,'V. Sources '!$M$65,('XI. Multi-Year Budget'!O9*12)-11,'XI. Multi-Year Budget'!O9*12,0)),0)</f>
        <v>0</v>
      </c>
      <c r="P35" s="36">
        <f>IFERROR(-(CUMIPMT('V. Sources '!$I$65/12,'V. Sources '!$K$65*12,'V. Sources '!$M$65,('XI. Multi-Year Budget'!P9*12)-11,'XI. Multi-Year Budget'!P9*12,0)),0)</f>
        <v>0</v>
      </c>
      <c r="Q35" s="36">
        <f>IFERROR(-(CUMIPMT('V. Sources '!$I$65/12,'V. Sources '!$K$65*12,'V. Sources '!$M$65,('XI. Multi-Year Budget'!Q9*12)-11,'XI. Multi-Year Budget'!Q9*12,0)),0)</f>
        <v>0</v>
      </c>
      <c r="R35" s="36">
        <f>IFERROR(-(CUMIPMT('V. Sources '!$I$65/12,'V. Sources '!$K$65*12,'V. Sources '!$M$65,('XI. Multi-Year Budget'!R9*12)-11,'XI. Multi-Year Budget'!R9*12,0)),0)</f>
        <v>0</v>
      </c>
      <c r="S35" s="36">
        <f>IFERROR(-(CUMIPMT('V. Sources '!$I$65/12,'V. Sources '!$K$65*12,'V. Sources '!$M$65,('XI. Multi-Year Budget'!S9*12)-11,'XI. Multi-Year Budget'!S9*12,0)),0)</f>
        <v>0</v>
      </c>
      <c r="T35" s="36">
        <f>IFERROR(-(CUMIPMT('V. Sources '!$I$65/12,'V. Sources '!$K$65*12,'V. Sources '!$M$65,('XI. Multi-Year Budget'!T9*12)-11,'XI. Multi-Year Budget'!T9*12,0)),0)</f>
        <v>0</v>
      </c>
      <c r="U35" s="36">
        <f>IFERROR(-(CUMIPMT('V. Sources '!$I$65/12,'V. Sources '!$K$65*12,'V. Sources '!$M$65,('XI. Multi-Year Budget'!U9*12)-11,'XI. Multi-Year Budget'!U9*12,0)),0)</f>
        <v>0</v>
      </c>
      <c r="V35" s="36">
        <f>IFERROR(-(CUMIPMT('V. Sources '!$I$65/12,'V. Sources '!$K$65*12,'V. Sources '!$M$65,('XI. Multi-Year Budget'!V9*12)-11,'XI. Multi-Year Budget'!V9*12,0)),0)</f>
        <v>0</v>
      </c>
      <c r="W35" s="36">
        <f>IFERROR(-(CUMIPMT('V. Sources '!$I$65/12,'V. Sources '!$K$65*12,'V. Sources '!$M$65,('XI. Multi-Year Budget'!W9*12)-11,'XI. Multi-Year Budget'!W9*12,0)),0)</f>
        <v>0</v>
      </c>
      <c r="X35" s="36">
        <f>IFERROR(-(CUMIPMT('V. Sources '!$I$65/12,'V. Sources '!$K$65*12,'V. Sources '!$M$65,('XI. Multi-Year Budget'!X9*12)-11,'XI. Multi-Year Budget'!X9*12,0)),0)</f>
        <v>0</v>
      </c>
      <c r="Y35" s="36">
        <f>IFERROR(-(CUMIPMT('V. Sources '!$I$65/12,'V. Sources '!$K$65*12,'V. Sources '!$M$65,('XI. Multi-Year Budget'!Y9*12)-11,'XI. Multi-Year Budget'!Y9*12,0)),0)</f>
        <v>0</v>
      </c>
      <c r="Z35" s="36">
        <f>IFERROR(-(CUMIPMT('V. Sources '!$I$65/12,'V. Sources '!$K$65*12,'V. Sources '!$M$65,('XI. Multi-Year Budget'!Z9*12)-11,'XI. Multi-Year Budget'!Z9*12,0)),0)</f>
        <v>0</v>
      </c>
      <c r="AA35" s="36">
        <f>IFERROR(-(CUMIPMT('V. Sources '!$I$65/12,'V. Sources '!$K$65*12,'V. Sources '!$M$65,('XI. Multi-Year Budget'!AA9*12)-11,'XI. Multi-Year Budget'!AA9*12,0)),0)</f>
        <v>0</v>
      </c>
      <c r="AB35" s="36">
        <f>IFERROR(-(CUMIPMT('V. Sources '!$I$65/12,'V. Sources '!$K$65*12,'V. Sources '!$M$65,('XI. Multi-Year Budget'!AB9*12)-11,'XI. Multi-Year Budget'!AB9*12,0)),0)</f>
        <v>0</v>
      </c>
      <c r="AC35" s="36">
        <f>IFERROR(-(CUMIPMT('V. Sources '!$I$65/12,'V. Sources '!$K$65*12,'V. Sources '!$M$65,('XI. Multi-Year Budget'!AC9*12)-11,'XI. Multi-Year Budget'!AC9*12,0)),0)</f>
        <v>0</v>
      </c>
      <c r="AD35" s="36">
        <f>IFERROR(-(CUMIPMT('V. Sources '!$I$65/12,'V. Sources '!$K$65*12,'V. Sources '!$M$65,('XI. Multi-Year Budget'!AD9*12)-11,'XI. Multi-Year Budget'!AD9*12,0)),0)</f>
        <v>0</v>
      </c>
      <c r="AE35" s="36">
        <f>IFERROR(-(CUMIPMT('V. Sources '!$I$65/12,'V. Sources '!$K$65*12,'V. Sources '!$M$65,('XI. Multi-Year Budget'!AE9*12)-11,'XI. Multi-Year Budget'!AE9*12,0)),0)</f>
        <v>0</v>
      </c>
      <c r="AF35" s="36">
        <f>IFERROR(-(CUMIPMT('V. Sources '!$I$65/12,'V. Sources '!$K$65*12,'V. Sources '!$M$65,('XI. Multi-Year Budget'!AF9*12)-11,'XI. Multi-Year Budget'!AF9*12,0)),0)</f>
        <v>0</v>
      </c>
      <c r="AG35" s="36">
        <f>IFERROR(-(CUMIPMT('V. Sources '!$I$65/12,'V. Sources '!$K$65*12,'V. Sources '!$M$65,('XI. Multi-Year Budget'!AG9*12)-11,'XI. Multi-Year Budget'!AG9*12,0)),0)</f>
        <v>0</v>
      </c>
      <c r="AH35" s="36">
        <f>IFERROR(-(CUMIPMT('V. Sources '!$I$65/12,'V. Sources '!$K$65*12,'V. Sources '!$M$65,('XI. Multi-Year Budget'!AH9*12)-11,'XI. Multi-Year Budget'!AH9*12,0)),0)</f>
        <v>0</v>
      </c>
      <c r="AI35" s="36">
        <f>IFERROR(-(CUMIPMT('V. Sources '!$I$65/12,'V. Sources '!$K$65*12,'V. Sources '!$M$65,('XI. Multi-Year Budget'!AI9*12)-11,'XI. Multi-Year Budget'!AI9*12,0)),0)</f>
        <v>0</v>
      </c>
      <c r="AJ35" s="36">
        <f>IFERROR(-(CUMIPMT('V. Sources '!$I$65/12,'V. Sources '!$K$65*12,'V. Sources '!$M$65,('XI. Multi-Year Budget'!AJ9*12)-11,'XI. Multi-Year Budget'!AJ9*12,0)),0)</f>
        <v>0</v>
      </c>
      <c r="AK35" s="36">
        <f>IFERROR(-(CUMIPMT('V. Sources '!$I$65/12,'V. Sources '!$K$65*12,'V. Sources '!$M$65,('XI. Multi-Year Budget'!AK9*12)-11,'XI. Multi-Year Budget'!AK9*12,0)),0)</f>
        <v>0</v>
      </c>
      <c r="AL35" s="36">
        <f>IFERROR(-(CUMIPMT('V. Sources '!$I$65/12,'V. Sources '!$K$65*12,'V. Sources '!$M$65,('XI. Multi-Year Budget'!AL9*12)-11,'XI. Multi-Year Budget'!AL9*12,0)),0)</f>
        <v>0</v>
      </c>
      <c r="AM35" s="36">
        <f>IFERROR(-(CUMIPMT('V. Sources '!$I$65/12,'V. Sources '!$K$65*12,'V. Sources '!$M$65,('XI. Multi-Year Budget'!AM9*12)-11,'XI. Multi-Year Budget'!AM9*12,0)),0)</f>
        <v>0</v>
      </c>
      <c r="AN35" s="36">
        <f>IFERROR(-(CUMIPMT('V. Sources '!$I$65/12,'V. Sources '!$K$65*12,'V. Sources '!$M$65,('XI. Multi-Year Budget'!AN9*12)-11,'XI. Multi-Year Budget'!AN9*12,0)),0)</f>
        <v>0</v>
      </c>
      <c r="AO35" s="36">
        <f>IFERROR(-(CUMIPMT('V. Sources '!$I$65/12,'V. Sources '!$K$65*12,'V. Sources '!$M$65,('XI. Multi-Year Budget'!AO9*12)-11,'XI. Multi-Year Budget'!AO9*12,0)),0)</f>
        <v>0</v>
      </c>
      <c r="AP35" s="36">
        <f>IFERROR(-(CUMIPMT('V. Sources '!$I$65/12,'V. Sources '!$K$65*12,'V. Sources '!$M$65,('XI. Multi-Year Budget'!AP9*12)-11,'XI. Multi-Year Budget'!AP9*12,0)),0)</f>
        <v>0</v>
      </c>
      <c r="AQ35" s="36">
        <f>IFERROR(-(CUMIPMT('V. Sources '!$I$65/12,'V. Sources '!$K$65*12,'V. Sources '!$M$65,('XI. Multi-Year Budget'!AQ9*12)-11,'XI. Multi-Year Budget'!AQ9*12,0)),0)</f>
        <v>0</v>
      </c>
      <c r="AR35" s="36">
        <f>IFERROR(-(CUMIPMT('V. Sources '!$I$65/12,'V. Sources '!$K$65*12,'V. Sources '!$M$65,('XI. Multi-Year Budget'!AR9*12)-11,'XI. Multi-Year Budget'!AR9*12,0)),0)</f>
        <v>0</v>
      </c>
      <c r="AS35" s="36">
        <f>IFERROR(-(CUMIPMT('V. Sources '!$I$65/12,'V. Sources '!$K$65*12,'V. Sources '!$M$65,('XI. Multi-Year Budget'!AS9*12)-11,'XI. Multi-Year Budget'!AS9*12,0)),0)</f>
        <v>0</v>
      </c>
      <c r="AT35" s="36">
        <f>IFERROR(-(CUMIPMT('V. Sources '!$I$65/12,'V. Sources '!$K$65*12,'V. Sources '!$M$65,('XI. Multi-Year Budget'!AT9*12)-11,'XI. Multi-Year Budget'!AT9*12,0)),0)</f>
        <v>0</v>
      </c>
      <c r="AU35" s="36">
        <f>IFERROR(-(CUMIPMT('V. Sources '!$I$65/12,'V. Sources '!$K$65*12,'V. Sources '!$M$65,('XI. Multi-Year Budget'!AU9*12)-11,'XI. Multi-Year Budget'!AU9*12,0)),0)</f>
        <v>0</v>
      </c>
      <c r="AV35" s="36">
        <f>IFERROR(-(CUMIPMT('V. Sources '!$I$65/12,'V. Sources '!$K$65*12,'V. Sources '!$M$65,('XI. Multi-Year Budget'!AV9*12)-11,'XI. Multi-Year Budget'!AV9*12,0)),0)</f>
        <v>0</v>
      </c>
      <c r="AW35" s="36">
        <f>IFERROR(-(CUMIPMT('V. Sources '!$I$65/12,'V. Sources '!$K$65*12,'V. Sources '!$M$65,('XI. Multi-Year Budget'!AW9*12)-11,'XI. Multi-Year Budget'!AW9*12,0)),0)</f>
        <v>0</v>
      </c>
      <c r="AX35" s="36">
        <f>IFERROR(-(CUMIPMT('V. Sources '!$I$65/12,'V. Sources '!$K$65*12,'V. Sources '!$M$65,('XI. Multi-Year Budget'!AX9*12)-11,'XI. Multi-Year Budget'!AX9*12,0)),0)</f>
        <v>0</v>
      </c>
      <c r="AY35" s="36">
        <f>IFERROR(-(CUMIPMT('V. Sources '!$I$65/12,'V. Sources '!$K$65*12,'V. Sources '!$M$65,('XI. Multi-Year Budget'!AY9*12)-11,'XI. Multi-Year Budget'!AY9*12,0)),0)</f>
        <v>0</v>
      </c>
      <c r="AZ35" s="36">
        <f>IFERROR(-(CUMIPMT('V. Sources '!$I$65/12,'V. Sources '!$K$65*12,'V. Sources '!$M$65,('XI. Multi-Year Budget'!AZ9*12)-11,'XI. Multi-Year Budget'!AZ9*12,0)),0)</f>
        <v>0</v>
      </c>
      <c r="BA35" s="36">
        <f>IFERROR(-(CUMIPMT('V. Sources '!$I$65/12,'V. Sources '!$K$65*12,'V. Sources '!$M$65,('XI. Multi-Year Budget'!BA9*12)-11,'XI. Multi-Year Budget'!BA9*12,0)),0)</f>
        <v>0</v>
      </c>
      <c r="BB35" s="36">
        <f>IFERROR(-(CUMIPMT('V. Sources '!$I$65/12,'V. Sources '!$K$65*12,'V. Sources '!$M$65,('XI. Multi-Year Budget'!BB9*12)-11,'XI. Multi-Year Budget'!BB9*12,0)),0)</f>
        <v>0</v>
      </c>
      <c r="BC35" s="36">
        <f>IFERROR(-(CUMIPMT('V. Sources '!$I$65/12,'V. Sources '!$K$65*12,'V. Sources '!$M$65,('XI. Multi-Year Budget'!BC9*12)-11,'XI. Multi-Year Budget'!BC9*12,0)),0)</f>
        <v>0</v>
      </c>
      <c r="BD35" s="36">
        <f>IFERROR(-(CUMIPMT('V. Sources '!$I$65/12,'V. Sources '!$K$65*12,'V. Sources '!$M$65,('XI. Multi-Year Budget'!BD9*12)-11,'XI. Multi-Year Budget'!BD9*12,0)),0)</f>
        <v>0</v>
      </c>
    </row>
    <row r="36" spans="1:56" ht="20.149999999999999" customHeight="1" x14ac:dyDescent="0.3">
      <c r="A36" s="181" t="s">
        <v>742</v>
      </c>
      <c r="B36" s="242"/>
      <c r="C36" s="242"/>
      <c r="D36" s="242"/>
      <c r="E36" s="242"/>
      <c r="F36" s="400"/>
      <c r="G36" s="370">
        <f>G29-G32-G33-G34-G35</f>
        <v>0</v>
      </c>
      <c r="H36" s="370">
        <f t="shared" ref="H36:Q36" si="28">H29-H32-H33-H34-H35</f>
        <v>0</v>
      </c>
      <c r="I36" s="370">
        <f t="shared" si="28"/>
        <v>0</v>
      </c>
      <c r="J36" s="370">
        <f t="shared" si="28"/>
        <v>0</v>
      </c>
      <c r="K36" s="370">
        <f t="shared" si="28"/>
        <v>0</v>
      </c>
      <c r="L36" s="370">
        <f t="shared" si="28"/>
        <v>0</v>
      </c>
      <c r="M36" s="370">
        <f t="shared" si="28"/>
        <v>0</v>
      </c>
      <c r="N36" s="370">
        <f t="shared" si="28"/>
        <v>0</v>
      </c>
      <c r="O36" s="370">
        <f t="shared" si="28"/>
        <v>0</v>
      </c>
      <c r="P36" s="370">
        <f t="shared" si="28"/>
        <v>0</v>
      </c>
      <c r="Q36" s="370">
        <f t="shared" si="28"/>
        <v>0</v>
      </c>
      <c r="R36" s="370">
        <f>R29-R32-R33-R34-R35</f>
        <v>0</v>
      </c>
      <c r="S36" s="370">
        <f t="shared" ref="S36" si="29">S29-S32-S33-S34-S35</f>
        <v>0</v>
      </c>
      <c r="T36" s="370">
        <f t="shared" ref="T36" si="30">T29-T32-T33-T34-T35</f>
        <v>0</v>
      </c>
      <c r="U36" s="370">
        <f t="shared" ref="U36" si="31">U29-U32-U33-U34-U35</f>
        <v>0</v>
      </c>
      <c r="V36" s="370">
        <f t="shared" ref="V36" si="32">V29-V32-V33-V34-V35</f>
        <v>0</v>
      </c>
      <c r="W36" s="370">
        <f t="shared" ref="W36" si="33">W29-W32-W33-W34-W35</f>
        <v>0</v>
      </c>
      <c r="X36" s="370">
        <f t="shared" ref="X36" si="34">X29-X32-X33-X34-X35</f>
        <v>0</v>
      </c>
      <c r="Y36" s="370">
        <f t="shared" ref="Y36" si="35">Y29-Y32-Y33-Y34-Y35</f>
        <v>0</v>
      </c>
      <c r="Z36" s="370">
        <f t="shared" ref="Z36" si="36">Z29-Z32-Z33-Z34-Z35</f>
        <v>0</v>
      </c>
      <c r="AA36" s="370">
        <f>AA29-AA32-AA33-AA34-AA35</f>
        <v>0</v>
      </c>
      <c r="AB36" s="370">
        <f t="shared" ref="AB36" si="37">AB29-AB32-AB33-AB34-AB35</f>
        <v>0</v>
      </c>
      <c r="AC36" s="370">
        <f t="shared" ref="AC36" si="38">AC29-AC32-AC33-AC34-AC35</f>
        <v>0</v>
      </c>
      <c r="AD36" s="370">
        <f t="shared" ref="AD36" si="39">AD29-AD32-AD33-AD34-AD35</f>
        <v>0</v>
      </c>
      <c r="AE36" s="370">
        <f t="shared" ref="AE36" si="40">AE29-AE32-AE33-AE34-AE35</f>
        <v>0</v>
      </c>
      <c r="AF36" s="370">
        <f t="shared" ref="AF36" si="41">AF29-AF32-AF33-AF34-AF35</f>
        <v>0</v>
      </c>
      <c r="AG36" s="370">
        <f t="shared" ref="AG36" si="42">AG29-AG32-AG33-AG34-AG35</f>
        <v>0</v>
      </c>
      <c r="AH36" s="370">
        <f t="shared" ref="AH36" si="43">AH29-AH32-AH33-AH34-AH35</f>
        <v>0</v>
      </c>
      <c r="AI36" s="370">
        <f t="shared" ref="AI36" si="44">AI29-AI32-AI33-AI34-AI35</f>
        <v>0</v>
      </c>
      <c r="AJ36" s="370">
        <f t="shared" ref="AJ36" si="45">AJ29-AJ32-AJ33-AJ34-AJ35</f>
        <v>0</v>
      </c>
      <c r="AK36" s="370">
        <f>AK29-AK32-AK33-AK34-AK35</f>
        <v>0</v>
      </c>
      <c r="AL36" s="370">
        <f t="shared" ref="AL36" si="46">AL29-AL32-AL33-AL34-AL35</f>
        <v>0</v>
      </c>
      <c r="AM36" s="370">
        <f t="shared" ref="AM36" si="47">AM29-AM32-AM33-AM34-AM35</f>
        <v>0</v>
      </c>
      <c r="AN36" s="370">
        <f t="shared" ref="AN36" si="48">AN29-AN32-AN33-AN34-AN35</f>
        <v>0</v>
      </c>
      <c r="AO36" s="370">
        <f t="shared" ref="AO36" si="49">AO29-AO32-AO33-AO34-AO35</f>
        <v>0</v>
      </c>
      <c r="AP36" s="370">
        <f t="shared" ref="AP36" si="50">AP29-AP32-AP33-AP34-AP35</f>
        <v>0</v>
      </c>
      <c r="AQ36" s="370">
        <f t="shared" ref="AQ36" si="51">AQ29-AQ32-AQ33-AQ34-AQ35</f>
        <v>0</v>
      </c>
      <c r="AR36" s="370">
        <f t="shared" ref="AR36" si="52">AR29-AR32-AR33-AR34-AR35</f>
        <v>0</v>
      </c>
      <c r="AS36" s="370">
        <f t="shared" ref="AS36" si="53">AS29-AS32-AS33-AS34-AS35</f>
        <v>0</v>
      </c>
      <c r="AT36" s="370">
        <f t="shared" ref="AT36" si="54">AT29-AT32-AT33-AT34-AT35</f>
        <v>0</v>
      </c>
      <c r="AU36" s="370">
        <f t="shared" ref="AU36" si="55">AU29-AU32-AU33-AU34-AU35</f>
        <v>0</v>
      </c>
      <c r="AV36" s="370">
        <f>AV29-AV32-AV33-AV34-AV35</f>
        <v>0</v>
      </c>
      <c r="AW36" s="370">
        <f t="shared" ref="AW36" si="56">AW29-AW32-AW33-AW34-AW35</f>
        <v>0</v>
      </c>
      <c r="AX36" s="370">
        <f t="shared" ref="AX36" si="57">AX29-AX32-AX33-AX34-AX35</f>
        <v>0</v>
      </c>
      <c r="AY36" s="370">
        <f t="shared" ref="AY36" si="58">AY29-AY32-AY33-AY34-AY35</f>
        <v>0</v>
      </c>
      <c r="AZ36" s="370">
        <f t="shared" ref="AZ36" si="59">AZ29-AZ32-AZ33-AZ34-AZ35</f>
        <v>0</v>
      </c>
      <c r="BA36" s="370">
        <f t="shared" ref="BA36" si="60">BA29-BA32-BA33-BA34-BA35</f>
        <v>0</v>
      </c>
      <c r="BB36" s="370">
        <f t="shared" ref="BB36" si="61">BB29-BB32-BB33-BB34-BB35</f>
        <v>0</v>
      </c>
      <c r="BC36" s="370">
        <f t="shared" ref="BC36" si="62">BC29-BC32-BC33-BC34-BC35</f>
        <v>0</v>
      </c>
      <c r="BD36" s="370">
        <f t="shared" ref="BD36" si="63">BD29-BD32-BD33-BD34-BD35</f>
        <v>0</v>
      </c>
    </row>
    <row r="37" spans="1:56" ht="20.149999999999999" customHeight="1" x14ac:dyDescent="0.3">
      <c r="A37" s="119"/>
      <c r="B37" s="120"/>
      <c r="C37" s="120"/>
      <c r="D37" s="120"/>
      <c r="E37" s="120"/>
      <c r="F37" s="401" t="s">
        <v>743</v>
      </c>
      <c r="G37" s="412" t="str">
        <f>IF(G32+G33+G34+G35&gt;0,G29/(G32+G33+G34+G35),"-")</f>
        <v>-</v>
      </c>
      <c r="H37" s="412" t="str">
        <f t="shared" ref="H37:AP37" si="64">IF(H32+H33+H34+H35&gt;0,H29/(H32+H33+H34+H35),"-")</f>
        <v>-</v>
      </c>
      <c r="I37" s="412" t="str">
        <f t="shared" si="64"/>
        <v>-</v>
      </c>
      <c r="J37" s="412" t="str">
        <f t="shared" si="64"/>
        <v>-</v>
      </c>
      <c r="K37" s="412" t="str">
        <f t="shared" si="64"/>
        <v>-</v>
      </c>
      <c r="L37" s="412" t="str">
        <f t="shared" si="64"/>
        <v>-</v>
      </c>
      <c r="M37" s="412" t="str">
        <f t="shared" si="64"/>
        <v>-</v>
      </c>
      <c r="N37" s="412" t="str">
        <f t="shared" si="64"/>
        <v>-</v>
      </c>
      <c r="O37" s="412" t="str">
        <f t="shared" si="64"/>
        <v>-</v>
      </c>
      <c r="P37" s="412" t="str">
        <f t="shared" si="64"/>
        <v>-</v>
      </c>
      <c r="Q37" s="412" t="str">
        <f t="shared" si="64"/>
        <v>-</v>
      </c>
      <c r="R37" s="412" t="str">
        <f t="shared" si="64"/>
        <v>-</v>
      </c>
      <c r="S37" s="412" t="str">
        <f t="shared" si="64"/>
        <v>-</v>
      </c>
      <c r="T37" s="412" t="str">
        <f t="shared" si="64"/>
        <v>-</v>
      </c>
      <c r="U37" s="412" t="str">
        <f t="shared" si="64"/>
        <v>-</v>
      </c>
      <c r="V37" s="412" t="str">
        <f t="shared" si="64"/>
        <v>-</v>
      </c>
      <c r="W37" s="412" t="str">
        <f t="shared" si="64"/>
        <v>-</v>
      </c>
      <c r="X37" s="412" t="str">
        <f t="shared" si="64"/>
        <v>-</v>
      </c>
      <c r="Y37" s="412" t="str">
        <f t="shared" si="64"/>
        <v>-</v>
      </c>
      <c r="Z37" s="412" t="str">
        <f t="shared" si="64"/>
        <v>-</v>
      </c>
      <c r="AA37" s="412" t="str">
        <f t="shared" si="64"/>
        <v>-</v>
      </c>
      <c r="AB37" s="412" t="str">
        <f t="shared" si="64"/>
        <v>-</v>
      </c>
      <c r="AC37" s="412" t="str">
        <f t="shared" si="64"/>
        <v>-</v>
      </c>
      <c r="AD37" s="412" t="str">
        <f>IF(AD32+AD33+AD34+AD35&gt;0,AD29/(AD32+AD33+AD34+AD35),"-")</f>
        <v>-</v>
      </c>
      <c r="AE37" s="412" t="str">
        <f t="shared" si="64"/>
        <v>-</v>
      </c>
      <c r="AF37" s="412" t="str">
        <f t="shared" si="64"/>
        <v>-</v>
      </c>
      <c r="AG37" s="412" t="str">
        <f t="shared" si="64"/>
        <v>-</v>
      </c>
      <c r="AH37" s="412" t="str">
        <f t="shared" si="64"/>
        <v>-</v>
      </c>
      <c r="AI37" s="412" t="str">
        <f t="shared" si="64"/>
        <v>-</v>
      </c>
      <c r="AJ37" s="412" t="str">
        <f t="shared" si="64"/>
        <v>-</v>
      </c>
      <c r="AK37" s="412" t="str">
        <f t="shared" si="64"/>
        <v>-</v>
      </c>
      <c r="AL37" s="412" t="str">
        <f t="shared" si="64"/>
        <v>-</v>
      </c>
      <c r="AM37" s="412" t="str">
        <f t="shared" si="64"/>
        <v>-</v>
      </c>
      <c r="AN37" s="412" t="str">
        <f t="shared" si="64"/>
        <v>-</v>
      </c>
      <c r="AO37" s="412" t="str">
        <f t="shared" si="64"/>
        <v>-</v>
      </c>
      <c r="AP37" s="412" t="str">
        <f t="shared" si="64"/>
        <v>-</v>
      </c>
      <c r="AQ37" s="412" t="str">
        <f t="shared" ref="AQ37:BD37" si="65">IF(AQ32+AQ33&gt;0,AQ29/(AQ32+AQ33),"-")</f>
        <v>-</v>
      </c>
      <c r="AR37" s="412" t="str">
        <f t="shared" si="65"/>
        <v>-</v>
      </c>
      <c r="AS37" s="412" t="str">
        <f t="shared" si="65"/>
        <v>-</v>
      </c>
      <c r="AT37" s="412" t="str">
        <f t="shared" si="65"/>
        <v>-</v>
      </c>
      <c r="AU37" s="412" t="str">
        <f t="shared" si="65"/>
        <v>-</v>
      </c>
      <c r="AV37" s="412" t="str">
        <f t="shared" si="65"/>
        <v>-</v>
      </c>
      <c r="AW37" s="412" t="str">
        <f t="shared" si="65"/>
        <v>-</v>
      </c>
      <c r="AX37" s="412" t="str">
        <f t="shared" si="65"/>
        <v>-</v>
      </c>
      <c r="AY37" s="412" t="str">
        <f t="shared" si="65"/>
        <v>-</v>
      </c>
      <c r="AZ37" s="412" t="str">
        <f t="shared" si="65"/>
        <v>-</v>
      </c>
      <c r="BA37" s="412" t="str">
        <f t="shared" si="65"/>
        <v>-</v>
      </c>
      <c r="BB37" s="412" t="str">
        <f t="shared" si="65"/>
        <v>-</v>
      </c>
      <c r="BC37" s="412" t="str">
        <f t="shared" si="65"/>
        <v>-</v>
      </c>
      <c r="BD37" s="412" t="str">
        <f t="shared" si="65"/>
        <v>-</v>
      </c>
    </row>
    <row r="38" spans="1:56" ht="20.149999999999999" customHeight="1" x14ac:dyDescent="0.3">
      <c r="A38" s="221" t="s">
        <v>744</v>
      </c>
      <c r="E38" s="102"/>
      <c r="F38" s="402"/>
      <c r="G38" s="413" t="str">
        <f>IF(G9&lt;=$F$71,IF(#REF!&lt;1.15,"DSR Fail"," ")," ")</f>
        <v xml:space="preserve"> </v>
      </c>
      <c r="H38" s="413" t="str">
        <f>IF(H9&lt;=$F$71,IF(#REF!&lt;1.15,"DSR Fail"," ")," ")</f>
        <v xml:space="preserve"> </v>
      </c>
      <c r="I38" s="413" t="str">
        <f>IF(I9&lt;=$F$71,IF(#REF!&lt;1.15,"DSR Fail"," ")," ")</f>
        <v xml:space="preserve"> </v>
      </c>
      <c r="J38" s="413" t="str">
        <f>IF(J9&lt;=$F$71,IF(#REF!&lt;1.15,"DSR Fail"," ")," ")</f>
        <v xml:space="preserve"> </v>
      </c>
      <c r="K38" s="413" t="str">
        <f>IF(K9&lt;=$F$71,IF(#REF!&lt;1.15,"DSR Fail"," ")," ")</f>
        <v xml:space="preserve"> </v>
      </c>
      <c r="L38" s="413" t="str">
        <f>IF(L9&lt;=$F$71,IF(#REF!&lt;1.15,"DSR Fail"," ")," ")</f>
        <v xml:space="preserve"> </v>
      </c>
      <c r="M38" s="413" t="str">
        <f>IF(M9&lt;=$F$71,IF(#REF!&lt;1.15,"DSR Fail"," ")," ")</f>
        <v xml:space="preserve"> </v>
      </c>
      <c r="N38" s="413" t="str">
        <f>IF(N9&lt;=$F$71,IF(#REF!&lt;1.15,"DSR Fail"," ")," ")</f>
        <v xml:space="preserve"> </v>
      </c>
      <c r="O38" s="413" t="str">
        <f>IF(O9&lt;=$F$71,IF(#REF!&lt;1.15,"DSR Fail"," ")," ")</f>
        <v xml:space="preserve"> </v>
      </c>
      <c r="P38" s="413" t="str">
        <f>IF(P9&lt;=$F$71,IF(#REF!&lt;1.15,"DSR Fail"," ")," ")</f>
        <v xml:space="preserve"> </v>
      </c>
      <c r="Q38" s="413" t="str">
        <f>IF(Q9&lt;=$F$71,IF(#REF!&lt;1.15,"DSR Fail"," ")," ")</f>
        <v xml:space="preserve"> </v>
      </c>
      <c r="R38" s="413" t="str">
        <f>IF(R9&lt;=$F$71,IF(#REF!&lt;1.15,"DSR Fail"," ")," ")</f>
        <v xml:space="preserve"> </v>
      </c>
      <c r="S38" s="413" t="str">
        <f>IF(S9&lt;=$F$71,IF(#REF!&lt;1.15,"DSR Fail"," ")," ")</f>
        <v xml:space="preserve"> </v>
      </c>
      <c r="T38" s="413" t="str">
        <f>IF(T9&lt;=$F$71,IF(#REF!&lt;1.15,"DSR Fail"," ")," ")</f>
        <v xml:space="preserve"> </v>
      </c>
      <c r="U38" s="413" t="str">
        <f>IF(U9&lt;=$F$71,IF(#REF!&lt;1.15,"DSR Fail"," ")," ")</f>
        <v xml:space="preserve"> </v>
      </c>
      <c r="V38" s="413" t="str">
        <f>IF(V9&lt;=$F$71,IF(#REF!&lt;1.15,"DSR Fail"," ")," ")</f>
        <v xml:space="preserve"> </v>
      </c>
      <c r="W38" s="413" t="str">
        <f>IF(W9&lt;=$F$71,IF(#REF!&lt;1.15,"DSR Fail"," ")," ")</f>
        <v xml:space="preserve"> </v>
      </c>
      <c r="X38" s="413" t="str">
        <f>IF(X9&lt;=$F$71,IF(#REF!&lt;1.15,"DSR Fail"," ")," ")</f>
        <v xml:space="preserve"> </v>
      </c>
      <c r="Y38" s="413" t="str">
        <f>IF(Y9&lt;=$F$71,IF(#REF!&lt;1.15,"DSR Fail"," ")," ")</f>
        <v xml:space="preserve"> </v>
      </c>
      <c r="Z38" s="413" t="str">
        <f>IF(Z9&lt;=$F$71,IF(#REF!&lt;1.15,"DSR Fail"," ")," ")</f>
        <v xml:space="preserve"> </v>
      </c>
      <c r="AA38" s="413" t="str">
        <f>IF(AA9&lt;=$F$71,IF(#REF!&lt;1.15,"DSR Fail"," ")," ")</f>
        <v xml:space="preserve"> </v>
      </c>
      <c r="AB38" s="413" t="str">
        <f>IF(AB9&lt;=$F$71,IF(#REF!&lt;1.15,"DSR Fail"," ")," ")</f>
        <v xml:space="preserve"> </v>
      </c>
      <c r="AC38" s="413" t="str">
        <f>IF(AC9&lt;=$F$71,IF(#REF!&lt;1.15,"DSR Fail"," ")," ")</f>
        <v xml:space="preserve"> </v>
      </c>
      <c r="AD38" s="413" t="str">
        <f>IF(AD9&lt;=$F$71,IF(#REF!&lt;1.15,"DSR Fail"," ")," ")</f>
        <v xml:space="preserve"> </v>
      </c>
      <c r="AE38" s="413" t="str">
        <f>IF(AE9&lt;=$F$71,IF(#REF!&lt;1.15,"DSR Fail"," ")," ")</f>
        <v xml:space="preserve"> </v>
      </c>
      <c r="AF38" s="413" t="str">
        <f>IF(AF9&lt;=$F$71,IF(#REF!&lt;1.15,"DSR Fail"," ")," ")</f>
        <v xml:space="preserve"> </v>
      </c>
      <c r="AG38" s="413" t="str">
        <f>IF(AG9&lt;=$F$71,IF(#REF!&lt;1.15,"DSR Fail"," ")," ")</f>
        <v xml:space="preserve"> </v>
      </c>
      <c r="AH38" s="413" t="str">
        <f>IF(AH9&lt;=$F$71,IF(#REF!&lt;1.15,"DSR Fail"," ")," ")</f>
        <v xml:space="preserve"> </v>
      </c>
      <c r="AI38" s="413" t="str">
        <f>IF(AI9&lt;=$F$71,IF(#REF!&lt;1.15,"DSR Fail"," ")," ")</f>
        <v xml:space="preserve"> </v>
      </c>
      <c r="AJ38" s="413" t="str">
        <f>IF(AJ9&lt;=$F$71,IF(#REF!&lt;1.15,"DSR Fail"," ")," ")</f>
        <v xml:space="preserve"> </v>
      </c>
      <c r="AK38" s="413" t="str">
        <f>IF(AK9&lt;=$F$71,IF(#REF!&lt;1.15,"DSR Fail"," ")," ")</f>
        <v xml:space="preserve"> </v>
      </c>
      <c r="AL38" s="413" t="str">
        <f>IF(AL9&lt;=$F$71,IF(#REF!&lt;1.15,"DSR Fail"," ")," ")</f>
        <v xml:space="preserve"> </v>
      </c>
      <c r="AM38" s="413" t="str">
        <f>IF(AM9&lt;=$F$71,IF(#REF!&lt;1.15,"DSR Fail"," ")," ")</f>
        <v xml:space="preserve"> </v>
      </c>
      <c r="AN38" s="413" t="str">
        <f>IF(AN9&lt;=$F$71,IF(#REF!&lt;1.15,"DSR Fail"," ")," ")</f>
        <v xml:space="preserve"> </v>
      </c>
      <c r="AO38" s="413" t="str">
        <f>IF(AO9&lt;=$F$71,IF(#REF!&lt;1.15,"DSR Fail"," ")," ")</f>
        <v xml:space="preserve"> </v>
      </c>
      <c r="AP38" s="413" t="str">
        <f>IF(AP9&lt;=$F$71,IF(#REF!&lt;1.15,"DSR Fail"," ")," ")</f>
        <v xml:space="preserve"> </v>
      </c>
      <c r="AQ38" s="413" t="str">
        <f>IF(AQ9&lt;=$F$71,IF(#REF!&lt;1.15,"DSR Fail"," ")," ")</f>
        <v xml:space="preserve"> </v>
      </c>
      <c r="AR38" s="413" t="str">
        <f>IF(AR9&lt;=$F$71,IF(#REF!&lt;1.15,"DSR Fail"," ")," ")</f>
        <v xml:space="preserve"> </v>
      </c>
      <c r="AS38" s="413" t="str">
        <f>IF(AS9&lt;=$F$71,IF(#REF!&lt;1.15,"DSR Fail"," ")," ")</f>
        <v xml:space="preserve"> </v>
      </c>
      <c r="AT38" s="413" t="str">
        <f>IF(AT9&lt;=$F$71,IF(#REF!&lt;1.15,"DSR Fail"," ")," ")</f>
        <v xml:space="preserve"> </v>
      </c>
      <c r="AU38" s="413" t="str">
        <f>IF(AU9&lt;=$F$71,IF(#REF!&lt;1.15,"DSR Fail"," ")," ")</f>
        <v xml:space="preserve"> </v>
      </c>
      <c r="AV38" s="413" t="str">
        <f>IF(AV9&lt;=$F$71,IF(#REF!&lt;1.15,"DSR Fail"," ")," ")</f>
        <v xml:space="preserve"> </v>
      </c>
      <c r="AW38" s="413" t="str">
        <f>IF(AW9&lt;=$F$71,IF(#REF!&lt;1.15,"DSR Fail"," ")," ")</f>
        <v xml:space="preserve"> </v>
      </c>
      <c r="AX38" s="413" t="str">
        <f>IF(AX9&lt;=$F$71,IF(#REF!&lt;1.15,"DSR Fail"," ")," ")</f>
        <v xml:space="preserve"> </v>
      </c>
      <c r="AY38" s="413" t="str">
        <f>IF(AY9&lt;=$F$71,IF(#REF!&lt;1.15,"DSR Fail"," ")," ")</f>
        <v xml:space="preserve"> </v>
      </c>
      <c r="AZ38" s="413" t="str">
        <f>IF(AZ9&lt;=$F$71,IF(#REF!&lt;1.15,"DSR Fail"," ")," ")</f>
        <v xml:space="preserve"> </v>
      </c>
      <c r="BA38" s="413" t="str">
        <f>IF(BA9&lt;=$F$71,IF(#REF!&lt;1.15,"DSR Fail"," ")," ")</f>
        <v xml:space="preserve"> </v>
      </c>
      <c r="BB38" s="413" t="str">
        <f>IF(BB9&lt;=$F$71,IF(#REF!&lt;1.15,"DSR Fail"," ")," ")</f>
        <v xml:space="preserve"> </v>
      </c>
      <c r="BC38" s="413" t="str">
        <f>IF(BC9&lt;=$F$71,IF(#REF!&lt;1.15,"DSR Fail"," ")," ")</f>
        <v xml:space="preserve"> </v>
      </c>
      <c r="BD38" s="413" t="str">
        <f>IF(BD9&lt;=$F$71,IF(#REF!&lt;1.15,"DSR Fail"," ")," ")</f>
        <v xml:space="preserve"> </v>
      </c>
    </row>
    <row r="39" spans="1:56" ht="20.149999999999999" customHeight="1" x14ac:dyDescent="0.3">
      <c r="A39" s="116"/>
      <c r="B39" s="171" t="s">
        <v>745</v>
      </c>
      <c r="C39" s="171"/>
      <c r="D39" s="171"/>
      <c r="E39" s="171"/>
      <c r="F39" s="88">
        <v>0</v>
      </c>
      <c r="G39" s="369">
        <f t="shared" ref="G39:AL39" si="66">IF(F40&gt;0,IF(G36&lt;=0,0,IF(F40&gt;G36*$F$39,G36*$F$39,F40)),0)</f>
        <v>0</v>
      </c>
      <c r="H39" s="369">
        <f t="shared" si="66"/>
        <v>0</v>
      </c>
      <c r="I39" s="369">
        <f t="shared" si="66"/>
        <v>0</v>
      </c>
      <c r="J39" s="369">
        <f t="shared" si="66"/>
        <v>0</v>
      </c>
      <c r="K39" s="369">
        <f t="shared" si="66"/>
        <v>0</v>
      </c>
      <c r="L39" s="369">
        <f t="shared" si="66"/>
        <v>0</v>
      </c>
      <c r="M39" s="369">
        <f t="shared" si="66"/>
        <v>0</v>
      </c>
      <c r="N39" s="369">
        <f t="shared" si="66"/>
        <v>0</v>
      </c>
      <c r="O39" s="369">
        <f t="shared" si="66"/>
        <v>0</v>
      </c>
      <c r="P39" s="369">
        <f t="shared" si="66"/>
        <v>0</v>
      </c>
      <c r="Q39" s="369">
        <f t="shared" si="66"/>
        <v>0</v>
      </c>
      <c r="R39" s="369">
        <f t="shared" si="66"/>
        <v>0</v>
      </c>
      <c r="S39" s="369">
        <f t="shared" si="66"/>
        <v>0</v>
      </c>
      <c r="T39" s="369">
        <f t="shared" si="66"/>
        <v>0</v>
      </c>
      <c r="U39" s="369">
        <f t="shared" si="66"/>
        <v>0</v>
      </c>
      <c r="V39" s="369">
        <f t="shared" si="66"/>
        <v>0</v>
      </c>
      <c r="W39" s="369">
        <f t="shared" si="66"/>
        <v>0</v>
      </c>
      <c r="X39" s="369">
        <f t="shared" si="66"/>
        <v>0</v>
      </c>
      <c r="Y39" s="369">
        <f t="shared" si="66"/>
        <v>0</v>
      </c>
      <c r="Z39" s="369">
        <f t="shared" si="66"/>
        <v>0</v>
      </c>
      <c r="AA39" s="369">
        <f t="shared" si="66"/>
        <v>0</v>
      </c>
      <c r="AB39" s="369">
        <f t="shared" si="66"/>
        <v>0</v>
      </c>
      <c r="AC39" s="369">
        <f t="shared" si="66"/>
        <v>0</v>
      </c>
      <c r="AD39" s="369">
        <f t="shared" si="66"/>
        <v>0</v>
      </c>
      <c r="AE39" s="369">
        <f t="shared" si="66"/>
        <v>0</v>
      </c>
      <c r="AF39" s="369">
        <f t="shared" si="66"/>
        <v>0</v>
      </c>
      <c r="AG39" s="369">
        <f t="shared" si="66"/>
        <v>0</v>
      </c>
      <c r="AH39" s="369">
        <f t="shared" si="66"/>
        <v>0</v>
      </c>
      <c r="AI39" s="369">
        <f t="shared" si="66"/>
        <v>0</v>
      </c>
      <c r="AJ39" s="369">
        <f t="shared" si="66"/>
        <v>0</v>
      </c>
      <c r="AK39" s="369">
        <f t="shared" si="66"/>
        <v>0</v>
      </c>
      <c r="AL39" s="369">
        <f t="shared" si="66"/>
        <v>0</v>
      </c>
      <c r="AM39" s="369">
        <f t="shared" ref="AM39:BD39" si="67">IF(AL40&gt;0,IF(AM36&lt;=0,0,IF(AL40&gt;AM36*$F$39,AM36*$F$39,AL40)),0)</f>
        <v>0</v>
      </c>
      <c r="AN39" s="369">
        <f t="shared" si="67"/>
        <v>0</v>
      </c>
      <c r="AO39" s="369">
        <f t="shared" si="67"/>
        <v>0</v>
      </c>
      <c r="AP39" s="369">
        <f t="shared" si="67"/>
        <v>0</v>
      </c>
      <c r="AQ39" s="369">
        <f t="shared" si="67"/>
        <v>0</v>
      </c>
      <c r="AR39" s="369">
        <f t="shared" si="67"/>
        <v>0</v>
      </c>
      <c r="AS39" s="369">
        <f t="shared" si="67"/>
        <v>0</v>
      </c>
      <c r="AT39" s="369">
        <f t="shared" si="67"/>
        <v>0</v>
      </c>
      <c r="AU39" s="369">
        <f t="shared" si="67"/>
        <v>0</v>
      </c>
      <c r="AV39" s="369">
        <f t="shared" si="67"/>
        <v>0</v>
      </c>
      <c r="AW39" s="369">
        <f t="shared" si="67"/>
        <v>0</v>
      </c>
      <c r="AX39" s="369">
        <f t="shared" si="67"/>
        <v>0</v>
      </c>
      <c r="AY39" s="369">
        <f t="shared" si="67"/>
        <v>0</v>
      </c>
      <c r="AZ39" s="369">
        <f t="shared" si="67"/>
        <v>0</v>
      </c>
      <c r="BA39" s="369">
        <f t="shared" si="67"/>
        <v>0</v>
      </c>
      <c r="BB39" s="369">
        <f t="shared" si="67"/>
        <v>0</v>
      </c>
      <c r="BC39" s="369">
        <f t="shared" si="67"/>
        <v>0</v>
      </c>
      <c r="BD39" s="369">
        <f t="shared" si="67"/>
        <v>0</v>
      </c>
    </row>
    <row r="40" spans="1:56" ht="20.149999999999999" customHeight="1" x14ac:dyDescent="0.3">
      <c r="A40" s="106"/>
      <c r="B40" s="107" t="s">
        <v>746</v>
      </c>
      <c r="C40" s="107"/>
      <c r="D40" s="107"/>
      <c r="E40" s="107"/>
      <c r="F40" s="408">
        <f>'V. Sources '!M46+'V. Sources '!M47</f>
        <v>0</v>
      </c>
      <c r="G40" s="263">
        <f>F40-G39</f>
        <v>0</v>
      </c>
      <c r="H40" s="263">
        <f t="shared" ref="H40:BD40" si="68">G40-H39</f>
        <v>0</v>
      </c>
      <c r="I40" s="263">
        <f t="shared" si="68"/>
        <v>0</v>
      </c>
      <c r="J40" s="263">
        <f t="shared" si="68"/>
        <v>0</v>
      </c>
      <c r="K40" s="263">
        <f t="shared" si="68"/>
        <v>0</v>
      </c>
      <c r="L40" s="263">
        <f t="shared" si="68"/>
        <v>0</v>
      </c>
      <c r="M40" s="263">
        <f t="shared" si="68"/>
        <v>0</v>
      </c>
      <c r="N40" s="263">
        <f t="shared" si="68"/>
        <v>0</v>
      </c>
      <c r="O40" s="263">
        <f t="shared" si="68"/>
        <v>0</v>
      </c>
      <c r="P40" s="263">
        <f t="shared" si="68"/>
        <v>0</v>
      </c>
      <c r="Q40" s="263">
        <f t="shared" si="68"/>
        <v>0</v>
      </c>
      <c r="R40" s="263">
        <f t="shared" si="68"/>
        <v>0</v>
      </c>
      <c r="S40" s="263">
        <f t="shared" si="68"/>
        <v>0</v>
      </c>
      <c r="T40" s="263">
        <f t="shared" si="68"/>
        <v>0</v>
      </c>
      <c r="U40" s="263">
        <f t="shared" si="68"/>
        <v>0</v>
      </c>
      <c r="V40" s="263">
        <f t="shared" si="68"/>
        <v>0</v>
      </c>
      <c r="W40" s="263">
        <f t="shared" si="68"/>
        <v>0</v>
      </c>
      <c r="X40" s="263">
        <f t="shared" si="68"/>
        <v>0</v>
      </c>
      <c r="Y40" s="263">
        <f t="shared" si="68"/>
        <v>0</v>
      </c>
      <c r="Z40" s="263">
        <f t="shared" si="68"/>
        <v>0</v>
      </c>
      <c r="AA40" s="263">
        <f t="shared" si="68"/>
        <v>0</v>
      </c>
      <c r="AB40" s="263">
        <f t="shared" si="68"/>
        <v>0</v>
      </c>
      <c r="AC40" s="263">
        <f t="shared" si="68"/>
        <v>0</v>
      </c>
      <c r="AD40" s="263">
        <f t="shared" si="68"/>
        <v>0</v>
      </c>
      <c r="AE40" s="263">
        <f t="shared" si="68"/>
        <v>0</v>
      </c>
      <c r="AF40" s="263">
        <f t="shared" si="68"/>
        <v>0</v>
      </c>
      <c r="AG40" s="263">
        <f t="shared" si="68"/>
        <v>0</v>
      </c>
      <c r="AH40" s="263">
        <f t="shared" si="68"/>
        <v>0</v>
      </c>
      <c r="AI40" s="263">
        <f t="shared" si="68"/>
        <v>0</v>
      </c>
      <c r="AJ40" s="263">
        <f t="shared" si="68"/>
        <v>0</v>
      </c>
      <c r="AK40" s="263">
        <f t="shared" si="68"/>
        <v>0</v>
      </c>
      <c r="AL40" s="263">
        <f t="shared" si="68"/>
        <v>0</v>
      </c>
      <c r="AM40" s="263">
        <f t="shared" si="68"/>
        <v>0</v>
      </c>
      <c r="AN40" s="263">
        <f t="shared" si="68"/>
        <v>0</v>
      </c>
      <c r="AO40" s="263">
        <f t="shared" si="68"/>
        <v>0</v>
      </c>
      <c r="AP40" s="263">
        <f t="shared" si="68"/>
        <v>0</v>
      </c>
      <c r="AQ40" s="263">
        <f t="shared" si="68"/>
        <v>0</v>
      </c>
      <c r="AR40" s="263">
        <f t="shared" si="68"/>
        <v>0</v>
      </c>
      <c r="AS40" s="263">
        <f t="shared" si="68"/>
        <v>0</v>
      </c>
      <c r="AT40" s="263">
        <f t="shared" si="68"/>
        <v>0</v>
      </c>
      <c r="AU40" s="263">
        <f t="shared" si="68"/>
        <v>0</v>
      </c>
      <c r="AV40" s="263">
        <f t="shared" si="68"/>
        <v>0</v>
      </c>
      <c r="AW40" s="263">
        <f t="shared" si="68"/>
        <v>0</v>
      </c>
      <c r="AX40" s="263">
        <f t="shared" si="68"/>
        <v>0</v>
      </c>
      <c r="AY40" s="263">
        <f t="shared" si="68"/>
        <v>0</v>
      </c>
      <c r="AZ40" s="263">
        <f t="shared" si="68"/>
        <v>0</v>
      </c>
      <c r="BA40" s="263">
        <f t="shared" si="68"/>
        <v>0</v>
      </c>
      <c r="BB40" s="263">
        <f t="shared" si="68"/>
        <v>0</v>
      </c>
      <c r="BC40" s="263">
        <f t="shared" si="68"/>
        <v>0</v>
      </c>
      <c r="BD40" s="263">
        <f t="shared" si="68"/>
        <v>0</v>
      </c>
    </row>
    <row r="41" spans="1:56" ht="20.149999999999999" customHeight="1" x14ac:dyDescent="0.3">
      <c r="A41" s="119" t="s">
        <v>747</v>
      </c>
      <c r="B41" s="107"/>
      <c r="C41" s="107"/>
      <c r="D41" s="107"/>
      <c r="E41" s="107"/>
      <c r="F41" s="403"/>
      <c r="G41" s="263">
        <f t="shared" ref="G41:AL41" si="69">G36-G39</f>
        <v>0</v>
      </c>
      <c r="H41" s="263">
        <f t="shared" si="69"/>
        <v>0</v>
      </c>
      <c r="I41" s="263">
        <f t="shared" si="69"/>
        <v>0</v>
      </c>
      <c r="J41" s="263">
        <f t="shared" si="69"/>
        <v>0</v>
      </c>
      <c r="K41" s="263">
        <f t="shared" si="69"/>
        <v>0</v>
      </c>
      <c r="L41" s="263">
        <f t="shared" si="69"/>
        <v>0</v>
      </c>
      <c r="M41" s="263">
        <f t="shared" si="69"/>
        <v>0</v>
      </c>
      <c r="N41" s="263">
        <f t="shared" si="69"/>
        <v>0</v>
      </c>
      <c r="O41" s="263">
        <f t="shared" si="69"/>
        <v>0</v>
      </c>
      <c r="P41" s="263">
        <f t="shared" si="69"/>
        <v>0</v>
      </c>
      <c r="Q41" s="263">
        <f t="shared" si="69"/>
        <v>0</v>
      </c>
      <c r="R41" s="263">
        <f t="shared" si="69"/>
        <v>0</v>
      </c>
      <c r="S41" s="263">
        <f t="shared" si="69"/>
        <v>0</v>
      </c>
      <c r="T41" s="263">
        <f t="shared" si="69"/>
        <v>0</v>
      </c>
      <c r="U41" s="263">
        <f t="shared" si="69"/>
        <v>0</v>
      </c>
      <c r="V41" s="263">
        <f t="shared" si="69"/>
        <v>0</v>
      </c>
      <c r="W41" s="263">
        <f t="shared" si="69"/>
        <v>0</v>
      </c>
      <c r="X41" s="263">
        <f t="shared" si="69"/>
        <v>0</v>
      </c>
      <c r="Y41" s="263">
        <f t="shared" si="69"/>
        <v>0</v>
      </c>
      <c r="Z41" s="263">
        <f t="shared" si="69"/>
        <v>0</v>
      </c>
      <c r="AA41" s="263">
        <f t="shared" si="69"/>
        <v>0</v>
      </c>
      <c r="AB41" s="263">
        <f t="shared" si="69"/>
        <v>0</v>
      </c>
      <c r="AC41" s="263">
        <f t="shared" si="69"/>
        <v>0</v>
      </c>
      <c r="AD41" s="263">
        <f t="shared" si="69"/>
        <v>0</v>
      </c>
      <c r="AE41" s="263">
        <f t="shared" si="69"/>
        <v>0</v>
      </c>
      <c r="AF41" s="263">
        <f t="shared" si="69"/>
        <v>0</v>
      </c>
      <c r="AG41" s="263">
        <f t="shared" si="69"/>
        <v>0</v>
      </c>
      <c r="AH41" s="263">
        <f t="shared" si="69"/>
        <v>0</v>
      </c>
      <c r="AI41" s="263">
        <f t="shared" si="69"/>
        <v>0</v>
      </c>
      <c r="AJ41" s="263">
        <f t="shared" si="69"/>
        <v>0</v>
      </c>
      <c r="AK41" s="263">
        <f t="shared" si="69"/>
        <v>0</v>
      </c>
      <c r="AL41" s="263">
        <f t="shared" si="69"/>
        <v>0</v>
      </c>
      <c r="AM41" s="263">
        <f t="shared" ref="AM41:BD41" si="70">AM36-AM39</f>
        <v>0</v>
      </c>
      <c r="AN41" s="263">
        <f t="shared" si="70"/>
        <v>0</v>
      </c>
      <c r="AO41" s="263">
        <f t="shared" si="70"/>
        <v>0</v>
      </c>
      <c r="AP41" s="263">
        <f t="shared" si="70"/>
        <v>0</v>
      </c>
      <c r="AQ41" s="263">
        <f t="shared" si="70"/>
        <v>0</v>
      </c>
      <c r="AR41" s="263">
        <f t="shared" si="70"/>
        <v>0</v>
      </c>
      <c r="AS41" s="263">
        <f t="shared" si="70"/>
        <v>0</v>
      </c>
      <c r="AT41" s="263">
        <f t="shared" si="70"/>
        <v>0</v>
      </c>
      <c r="AU41" s="263">
        <f t="shared" si="70"/>
        <v>0</v>
      </c>
      <c r="AV41" s="263">
        <f t="shared" si="70"/>
        <v>0</v>
      </c>
      <c r="AW41" s="263">
        <f t="shared" si="70"/>
        <v>0</v>
      </c>
      <c r="AX41" s="263">
        <f t="shared" si="70"/>
        <v>0</v>
      </c>
      <c r="AY41" s="263">
        <f t="shared" si="70"/>
        <v>0</v>
      </c>
      <c r="AZ41" s="263">
        <f t="shared" si="70"/>
        <v>0</v>
      </c>
      <c r="BA41" s="263">
        <f t="shared" si="70"/>
        <v>0</v>
      </c>
      <c r="BB41" s="263">
        <f t="shared" si="70"/>
        <v>0</v>
      </c>
      <c r="BC41" s="263">
        <f t="shared" si="70"/>
        <v>0</v>
      </c>
      <c r="BD41" s="263">
        <f t="shared" si="70"/>
        <v>0</v>
      </c>
    </row>
    <row r="42" spans="1:56" ht="20.149999999999999" customHeight="1" x14ac:dyDescent="0.3">
      <c r="A42" s="94"/>
      <c r="B42" s="94"/>
      <c r="C42" s="94"/>
      <c r="D42" s="94"/>
      <c r="E42" s="94"/>
      <c r="F42" s="404"/>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row>
    <row r="43" spans="1:56" ht="20.149999999999999" customHeight="1" x14ac:dyDescent="0.3">
      <c r="A43" s="94"/>
      <c r="B43" s="94"/>
      <c r="C43" s="94"/>
      <c r="D43" s="94"/>
      <c r="E43" s="94"/>
      <c r="F43" s="404"/>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5"/>
      <c r="BD43" s="405"/>
    </row>
    <row r="44" spans="1:56" ht="20.149999999999999" customHeight="1" x14ac:dyDescent="0.3">
      <c r="A44" s="94"/>
      <c r="B44" s="94"/>
      <c r="C44" s="94"/>
      <c r="D44" s="94"/>
      <c r="E44" s="94"/>
      <c r="F44" s="404"/>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5"/>
      <c r="AY44" s="405"/>
      <c r="AZ44" s="405"/>
      <c r="BA44" s="405"/>
      <c r="BB44" s="405"/>
      <c r="BC44" s="405"/>
      <c r="BD44" s="405"/>
    </row>
    <row r="45" spans="1:56" ht="28" customHeight="1" outlineLevel="1" x14ac:dyDescent="0.3">
      <c r="B45" s="406"/>
    </row>
    <row r="46" spans="1:56" ht="2.15" customHeight="1" outlineLevel="1" x14ac:dyDescent="0.3">
      <c r="A46" s="20" t="s">
        <v>748</v>
      </c>
      <c r="F46" s="20">
        <v>40</v>
      </c>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row>
  </sheetData>
  <sheetProtection algorithmName="SHA-512" hashValue="wCp67YYzSTV0Hfm/BDvKaCIqkxY+F0Mu6HSgXjm8ib3GuXQNePyBo44ZeJTWSkRZAW3I99gp9FKWlNenciwpEA==" saltValue="6zB8C5ACnLvZWxMjmb3kGg==" spinCount="100000" sheet="1" objects="1" scenarios="1"/>
  <mergeCells count="10">
    <mergeCell ref="AY1:BD1"/>
    <mergeCell ref="R2:AB2"/>
    <mergeCell ref="AC2:AM2"/>
    <mergeCell ref="AN2:AX2"/>
    <mergeCell ref="AY2:BD2"/>
    <mergeCell ref="A1:Q1"/>
    <mergeCell ref="A2:Q2"/>
    <mergeCell ref="R1:AB1"/>
    <mergeCell ref="AC1:AM1"/>
    <mergeCell ref="AN1:AX1"/>
  </mergeCells>
  <pageMargins left="0.7" right="0.7" top="0.75" bottom="0.75" header="0.3" footer="0.3"/>
  <pageSetup scale="38" fitToWidth="5" fitToHeight="0" orientation="portrait" horizontalDpi="1200" verticalDpi="1200" r:id="rId1"/>
  <headerFooter>
    <oddFooter>Page &amp;P of &amp;N</oddFooter>
  </headerFooter>
  <ignoredErrors>
    <ignoredError sqref="G12"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C04EF-1474-7E4B-B768-49DE40EDED89}">
  <sheetPr>
    <pageSetUpPr fitToPage="1"/>
  </sheetPr>
  <dimension ref="A1:CK172"/>
  <sheetViews>
    <sheetView zoomScaleNormal="100" workbookViewId="0">
      <selection activeCell="N15" sqref="N15"/>
    </sheetView>
  </sheetViews>
  <sheetFormatPr defaultColWidth="8.81640625" defaultRowHeight="14.5" x14ac:dyDescent="0.35"/>
  <cols>
    <col min="1" max="9" width="8.81640625" style="95"/>
    <col min="10" max="10" width="10.81640625" style="95" customWidth="1"/>
    <col min="11" max="16384" width="8.81640625" style="95"/>
  </cols>
  <sheetData>
    <row r="1" spans="1:89" s="20" customFormat="1" ht="15" customHeight="1" x14ac:dyDescent="0.3">
      <c r="A1" s="537" t="s">
        <v>0</v>
      </c>
      <c r="B1" s="537"/>
      <c r="C1" s="537"/>
      <c r="D1" s="537"/>
      <c r="E1" s="537"/>
      <c r="F1" s="537"/>
      <c r="G1" s="537"/>
      <c r="H1" s="537"/>
      <c r="I1" s="537"/>
      <c r="J1" s="537"/>
      <c r="K1" s="415"/>
      <c r="L1" s="94"/>
      <c r="M1" s="94"/>
      <c r="N1" s="94"/>
      <c r="O1" s="94"/>
    </row>
    <row r="2" spans="1:89" x14ac:dyDescent="0.35">
      <c r="A2" s="537" t="s">
        <v>749</v>
      </c>
      <c r="B2" s="537"/>
      <c r="C2" s="537"/>
      <c r="D2" s="537"/>
      <c r="E2" s="537"/>
      <c r="F2" s="537"/>
      <c r="G2" s="537"/>
      <c r="H2" s="537"/>
      <c r="I2" s="537"/>
      <c r="J2" s="537"/>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c r="BR2" s="464"/>
      <c r="BS2" s="464"/>
      <c r="BT2" s="464"/>
      <c r="BU2" s="464"/>
      <c r="BV2" s="464"/>
      <c r="BW2" s="464"/>
      <c r="BX2" s="464"/>
      <c r="BY2" s="464"/>
      <c r="BZ2" s="464"/>
      <c r="CA2" s="464"/>
      <c r="CB2" s="464"/>
      <c r="CC2" s="464"/>
      <c r="CD2" s="464"/>
      <c r="CE2" s="464"/>
      <c r="CF2" s="464"/>
      <c r="CG2" s="464"/>
      <c r="CH2" s="464"/>
      <c r="CI2" s="464"/>
      <c r="CJ2" s="464"/>
      <c r="CK2" s="464"/>
    </row>
    <row r="3" spans="1:89" x14ac:dyDescent="0.35">
      <c r="A3" s="416"/>
      <c r="B3" s="417"/>
      <c r="C3" s="417"/>
      <c r="D3" s="417"/>
      <c r="E3" s="417"/>
      <c r="F3" s="417"/>
      <c r="G3" s="417"/>
      <c r="H3" s="417"/>
      <c r="I3" s="417"/>
      <c r="J3" s="417"/>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c r="BK3" s="464"/>
      <c r="BL3" s="464"/>
      <c r="BM3" s="464"/>
      <c r="BN3" s="464"/>
      <c r="BO3" s="464"/>
      <c r="BP3" s="464"/>
      <c r="BQ3" s="464"/>
      <c r="BR3" s="464"/>
      <c r="BS3" s="464"/>
      <c r="BT3" s="464"/>
      <c r="BU3" s="464"/>
      <c r="BV3" s="464"/>
      <c r="BW3" s="464"/>
      <c r="BX3" s="464"/>
      <c r="BY3" s="464"/>
      <c r="BZ3" s="464"/>
      <c r="CA3" s="464"/>
      <c r="CB3" s="464"/>
      <c r="CC3" s="464"/>
      <c r="CD3" s="464"/>
      <c r="CE3" s="464"/>
      <c r="CF3" s="464"/>
      <c r="CG3" s="464"/>
      <c r="CH3" s="464"/>
      <c r="CI3" s="464"/>
      <c r="CJ3" s="464"/>
      <c r="CK3" s="464"/>
    </row>
    <row r="4" spans="1:89" x14ac:dyDescent="0.35">
      <c r="A4" s="464" t="s">
        <v>750</v>
      </c>
      <c r="B4" s="839">
        <f>'I. Applicant Info'!G13</f>
        <v>0</v>
      </c>
      <c r="C4" s="840"/>
      <c r="D4" s="840"/>
      <c r="E4" s="840"/>
      <c r="F4" s="464" t="s">
        <v>751</v>
      </c>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464"/>
      <c r="AL4" s="464"/>
      <c r="AM4" s="464"/>
      <c r="AN4" s="464"/>
      <c r="AO4" s="464"/>
      <c r="AP4" s="464"/>
      <c r="AQ4" s="464"/>
      <c r="AR4" s="464"/>
      <c r="AS4" s="464"/>
      <c r="AT4" s="464"/>
      <c r="AU4" s="464"/>
      <c r="AV4" s="464"/>
      <c r="AW4" s="464"/>
      <c r="AX4" s="464"/>
      <c r="AY4" s="464"/>
      <c r="AZ4" s="464"/>
      <c r="BA4" s="464"/>
      <c r="BB4" s="464"/>
      <c r="BC4" s="464"/>
      <c r="BD4" s="464"/>
      <c r="BE4" s="464"/>
      <c r="BF4" s="464"/>
      <c r="BG4" s="464"/>
      <c r="BH4" s="464"/>
      <c r="BI4" s="464"/>
      <c r="BJ4" s="464"/>
      <c r="BK4" s="464"/>
      <c r="BL4" s="464"/>
      <c r="BM4" s="464"/>
      <c r="BN4" s="464"/>
      <c r="BO4" s="464"/>
      <c r="BP4" s="464"/>
      <c r="BQ4" s="464"/>
      <c r="BR4" s="464"/>
      <c r="BS4" s="464"/>
      <c r="BT4" s="464"/>
      <c r="BU4" s="464"/>
      <c r="BV4" s="464"/>
      <c r="BW4" s="464"/>
      <c r="BX4" s="464"/>
      <c r="BY4" s="464"/>
      <c r="BZ4" s="464"/>
      <c r="CA4" s="464"/>
      <c r="CB4" s="464"/>
      <c r="CC4" s="464"/>
      <c r="CD4" s="464"/>
      <c r="CE4" s="464"/>
      <c r="CF4" s="464"/>
      <c r="CG4" s="464"/>
      <c r="CH4" s="464"/>
      <c r="CI4" s="464"/>
      <c r="CJ4" s="464"/>
      <c r="CK4" s="464"/>
    </row>
    <row r="5" spans="1:89" x14ac:dyDescent="0.35">
      <c r="A5" s="464" t="s">
        <v>752</v>
      </c>
      <c r="B5" s="464"/>
      <c r="C5" s="464"/>
      <c r="D5" s="464"/>
      <c r="E5" s="464"/>
      <c r="F5" s="464"/>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c r="AH5" s="464"/>
      <c r="AI5" s="464"/>
      <c r="AJ5" s="464"/>
      <c r="AK5" s="464"/>
      <c r="AL5" s="464"/>
      <c r="AM5" s="464"/>
      <c r="AN5" s="464"/>
      <c r="AO5" s="464"/>
      <c r="AP5" s="464"/>
      <c r="AQ5" s="464"/>
      <c r="AR5" s="464"/>
      <c r="AS5" s="464"/>
      <c r="AT5" s="464"/>
      <c r="AU5" s="464"/>
      <c r="AV5" s="464"/>
      <c r="AW5" s="464"/>
      <c r="AX5" s="464"/>
      <c r="AY5" s="464"/>
      <c r="AZ5" s="464"/>
      <c r="BA5" s="464"/>
      <c r="BB5" s="464"/>
      <c r="BC5" s="464"/>
      <c r="BD5" s="464"/>
      <c r="BE5" s="464"/>
      <c r="BF5" s="464"/>
      <c r="BG5" s="464"/>
      <c r="BH5" s="464"/>
      <c r="BI5" s="464"/>
      <c r="BJ5" s="464"/>
      <c r="BK5" s="464"/>
      <c r="BL5" s="464"/>
      <c r="BM5" s="464"/>
      <c r="BN5" s="464"/>
      <c r="BO5" s="464"/>
      <c r="BP5" s="464"/>
      <c r="BQ5" s="464"/>
      <c r="BR5" s="464"/>
      <c r="BS5" s="464"/>
      <c r="BT5" s="464"/>
      <c r="BU5" s="464"/>
      <c r="BV5" s="464"/>
      <c r="BW5" s="464"/>
      <c r="BX5" s="464"/>
      <c r="BY5" s="464"/>
      <c r="BZ5" s="464"/>
      <c r="CA5" s="464"/>
      <c r="CB5" s="464"/>
      <c r="CC5" s="464"/>
      <c r="CD5" s="464"/>
      <c r="CE5" s="464"/>
      <c r="CF5" s="464"/>
      <c r="CG5" s="464"/>
      <c r="CH5" s="464"/>
      <c r="CI5" s="464"/>
      <c r="CJ5" s="464"/>
      <c r="CK5" s="464"/>
    </row>
    <row r="6" spans="1:89" x14ac:dyDescent="0.35">
      <c r="A6" s="464" t="s">
        <v>753</v>
      </c>
      <c r="B6" s="464"/>
      <c r="C6" s="464"/>
      <c r="D6" s="464"/>
      <c r="E6" s="464"/>
      <c r="F6" s="464"/>
      <c r="G6" s="464"/>
      <c r="H6" s="464"/>
      <c r="I6" s="464"/>
      <c r="J6" s="464"/>
      <c r="K6" s="464"/>
      <c r="L6" s="464"/>
      <c r="M6" s="464"/>
      <c r="N6" s="464"/>
      <c r="O6" s="464"/>
      <c r="P6" s="464"/>
      <c r="Q6" s="464"/>
      <c r="R6" s="464"/>
      <c r="S6" s="464"/>
      <c r="T6" s="464"/>
      <c r="U6" s="464"/>
      <c r="V6" s="464"/>
      <c r="W6" s="464"/>
      <c r="X6" s="464"/>
      <c r="Y6" s="464"/>
      <c r="Z6" s="464"/>
      <c r="AA6" s="464"/>
      <c r="AB6" s="464"/>
      <c r="AC6" s="464"/>
      <c r="AD6" s="464"/>
      <c r="AE6" s="464"/>
      <c r="AF6" s="464"/>
      <c r="AG6" s="464"/>
      <c r="AH6" s="464"/>
      <c r="AI6" s="464"/>
      <c r="AJ6" s="464"/>
      <c r="AK6" s="464"/>
      <c r="AL6" s="464"/>
      <c r="AM6" s="464"/>
      <c r="AN6" s="464"/>
      <c r="AO6" s="464"/>
      <c r="AP6" s="464"/>
      <c r="AQ6" s="464"/>
      <c r="AR6" s="464"/>
      <c r="AS6" s="464"/>
      <c r="AT6" s="464"/>
      <c r="AU6" s="464"/>
      <c r="AV6" s="464"/>
      <c r="AW6" s="464"/>
      <c r="AX6" s="464"/>
      <c r="AY6" s="464"/>
      <c r="AZ6" s="464"/>
      <c r="BA6" s="464"/>
      <c r="BB6" s="464"/>
      <c r="BC6" s="464"/>
      <c r="BD6" s="464"/>
      <c r="BE6" s="464"/>
      <c r="BF6" s="464"/>
      <c r="BG6" s="464"/>
      <c r="BH6" s="464"/>
      <c r="BI6" s="464"/>
      <c r="BJ6" s="464"/>
      <c r="BK6" s="464"/>
      <c r="BL6" s="464"/>
      <c r="BM6" s="464"/>
      <c r="BN6" s="464"/>
      <c r="BO6" s="464"/>
      <c r="BP6" s="464"/>
      <c r="BQ6" s="464"/>
      <c r="BR6" s="464"/>
      <c r="BS6" s="464"/>
      <c r="BT6" s="464"/>
      <c r="BU6" s="464"/>
      <c r="BV6" s="464"/>
      <c r="BW6" s="464"/>
      <c r="BX6" s="464"/>
      <c r="BY6" s="464"/>
      <c r="BZ6" s="464"/>
      <c r="CA6" s="464"/>
      <c r="CB6" s="464"/>
      <c r="CC6" s="464"/>
      <c r="CD6" s="464"/>
      <c r="CE6" s="464"/>
      <c r="CF6" s="464"/>
      <c r="CG6" s="464"/>
      <c r="CH6" s="464"/>
      <c r="CI6" s="464"/>
      <c r="CJ6" s="464"/>
      <c r="CK6" s="464"/>
    </row>
    <row r="7" spans="1:89" x14ac:dyDescent="0.35">
      <c r="A7" s="464"/>
      <c r="B7" s="464"/>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464"/>
      <c r="AK7" s="464"/>
      <c r="AL7" s="464"/>
      <c r="AM7" s="464"/>
      <c r="AN7" s="464"/>
      <c r="AO7" s="464"/>
      <c r="AP7" s="464"/>
      <c r="AQ7" s="464"/>
      <c r="AR7" s="464"/>
      <c r="AS7" s="464"/>
      <c r="AT7" s="464"/>
      <c r="AU7" s="464"/>
      <c r="AV7" s="464"/>
      <c r="AW7" s="464"/>
      <c r="AX7" s="464"/>
      <c r="AY7" s="464"/>
      <c r="AZ7" s="464"/>
      <c r="BA7" s="464"/>
      <c r="BB7" s="464"/>
      <c r="BC7" s="464"/>
      <c r="BD7" s="464"/>
      <c r="BE7" s="464"/>
      <c r="BF7" s="464"/>
      <c r="BG7" s="464"/>
      <c r="BH7" s="464"/>
      <c r="BI7" s="464"/>
      <c r="BJ7" s="464"/>
      <c r="BK7" s="464"/>
      <c r="BL7" s="464"/>
      <c r="BM7" s="464"/>
      <c r="BN7" s="464"/>
      <c r="BO7" s="464"/>
      <c r="BP7" s="464"/>
      <c r="BQ7" s="464"/>
      <c r="BR7" s="464"/>
      <c r="BS7" s="464"/>
      <c r="BT7" s="464"/>
      <c r="BU7" s="464"/>
      <c r="BV7" s="464"/>
      <c r="BW7" s="464"/>
      <c r="BX7" s="464"/>
      <c r="BY7" s="464"/>
      <c r="BZ7" s="464"/>
      <c r="CA7" s="464"/>
      <c r="CB7" s="464"/>
      <c r="CC7" s="464"/>
      <c r="CD7" s="464"/>
      <c r="CE7" s="464"/>
      <c r="CF7" s="464"/>
      <c r="CG7" s="464"/>
      <c r="CH7" s="464"/>
      <c r="CI7" s="464"/>
      <c r="CJ7" s="464"/>
      <c r="CK7" s="464"/>
    </row>
    <row r="8" spans="1:89" x14ac:dyDescent="0.35">
      <c r="A8" s="464" t="s">
        <v>754</v>
      </c>
      <c r="B8" s="464"/>
      <c r="C8" s="464"/>
      <c r="D8" s="464"/>
      <c r="E8" s="464"/>
      <c r="F8" s="464"/>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c r="AH8" s="464"/>
      <c r="AI8" s="464"/>
      <c r="AJ8" s="464"/>
      <c r="AK8" s="464"/>
      <c r="AL8" s="464"/>
      <c r="AM8" s="464"/>
      <c r="AN8" s="464"/>
      <c r="AO8" s="464"/>
      <c r="AP8" s="464"/>
      <c r="AQ8" s="464"/>
      <c r="AR8" s="464"/>
      <c r="AS8" s="464"/>
      <c r="AT8" s="464"/>
      <c r="AU8" s="464"/>
      <c r="AV8" s="464"/>
      <c r="AW8" s="464"/>
      <c r="AX8" s="464"/>
      <c r="AY8" s="464"/>
      <c r="AZ8" s="464"/>
      <c r="BA8" s="464"/>
      <c r="BB8" s="464"/>
      <c r="BC8" s="464"/>
      <c r="BD8" s="464"/>
      <c r="BE8" s="464"/>
      <c r="BF8" s="464"/>
      <c r="BG8" s="464"/>
      <c r="BH8" s="464"/>
      <c r="BI8" s="464"/>
      <c r="BJ8" s="464"/>
      <c r="BK8" s="464"/>
      <c r="BL8" s="464"/>
      <c r="BM8" s="464"/>
      <c r="BN8" s="464"/>
      <c r="BO8" s="464"/>
      <c r="BP8" s="464"/>
      <c r="BQ8" s="464"/>
      <c r="BR8" s="464"/>
      <c r="BS8" s="464"/>
      <c r="BT8" s="464"/>
      <c r="BU8" s="464"/>
      <c r="BV8" s="464"/>
      <c r="BW8" s="464"/>
      <c r="BX8" s="464"/>
      <c r="BY8" s="464"/>
      <c r="BZ8" s="464"/>
      <c r="CA8" s="464"/>
      <c r="CB8" s="464"/>
      <c r="CC8" s="464"/>
      <c r="CD8" s="464"/>
      <c r="CE8" s="464"/>
      <c r="CF8" s="464"/>
      <c r="CG8" s="464"/>
      <c r="CH8" s="464"/>
      <c r="CI8" s="464"/>
      <c r="CJ8" s="464"/>
      <c r="CK8" s="464"/>
    </row>
    <row r="9" spans="1:89" x14ac:dyDescent="0.35">
      <c r="A9" s="464" t="s">
        <v>755</v>
      </c>
      <c r="B9" s="464"/>
      <c r="C9" s="464"/>
      <c r="D9" s="464"/>
      <c r="E9" s="464"/>
      <c r="F9" s="464"/>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4"/>
      <c r="AT9" s="464"/>
      <c r="AU9" s="464"/>
      <c r="AV9" s="464"/>
      <c r="AW9" s="464"/>
      <c r="AX9" s="464"/>
      <c r="AY9" s="464"/>
      <c r="AZ9" s="464"/>
      <c r="BA9" s="464"/>
      <c r="BB9" s="464"/>
      <c r="BC9" s="464"/>
      <c r="BD9" s="464"/>
      <c r="BE9" s="464"/>
      <c r="BF9" s="464"/>
      <c r="BG9" s="464"/>
      <c r="BH9" s="464"/>
      <c r="BI9" s="464"/>
      <c r="BJ9" s="464"/>
      <c r="BK9" s="464"/>
      <c r="BL9" s="464"/>
      <c r="BM9" s="464"/>
      <c r="BN9" s="464"/>
      <c r="BO9" s="464"/>
      <c r="BP9" s="464"/>
      <c r="BQ9" s="464"/>
      <c r="BR9" s="464"/>
      <c r="BS9" s="464"/>
      <c r="BT9" s="464"/>
      <c r="BU9" s="464"/>
      <c r="BV9" s="464"/>
      <c r="BW9" s="464"/>
      <c r="BX9" s="464"/>
      <c r="BY9" s="464"/>
      <c r="BZ9" s="464"/>
      <c r="CA9" s="464"/>
      <c r="CB9" s="464"/>
      <c r="CC9" s="464"/>
      <c r="CD9" s="464"/>
      <c r="CE9" s="464"/>
      <c r="CF9" s="464"/>
      <c r="CG9" s="464"/>
      <c r="CH9" s="464"/>
      <c r="CI9" s="464"/>
      <c r="CJ9" s="464"/>
      <c r="CK9" s="464"/>
    </row>
    <row r="10" spans="1:89" x14ac:dyDescent="0.35">
      <c r="A10" s="464"/>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4"/>
      <c r="AY10" s="464"/>
      <c r="AZ10" s="464"/>
      <c r="BA10" s="464"/>
      <c r="BB10" s="464"/>
      <c r="BC10" s="464"/>
      <c r="BD10" s="464"/>
      <c r="BE10" s="464"/>
      <c r="BF10" s="464"/>
      <c r="BG10" s="464"/>
      <c r="BH10" s="464"/>
      <c r="BI10" s="464"/>
      <c r="BJ10" s="464"/>
      <c r="BK10" s="464"/>
      <c r="BL10" s="464"/>
      <c r="BM10" s="464"/>
      <c r="BN10" s="464"/>
      <c r="BO10" s="464"/>
      <c r="BP10" s="464"/>
      <c r="BQ10" s="464"/>
      <c r="BR10" s="464"/>
      <c r="BS10" s="464"/>
      <c r="BT10" s="464"/>
      <c r="BU10" s="464"/>
      <c r="BV10" s="464"/>
      <c r="BW10" s="464"/>
      <c r="BX10" s="464"/>
      <c r="BY10" s="464"/>
      <c r="BZ10" s="464"/>
      <c r="CA10" s="464"/>
      <c r="CB10" s="464"/>
      <c r="CC10" s="464"/>
      <c r="CD10" s="464"/>
      <c r="CE10" s="464"/>
      <c r="CF10" s="464"/>
      <c r="CG10" s="464"/>
      <c r="CH10" s="464"/>
      <c r="CI10" s="464"/>
      <c r="CJ10" s="464"/>
      <c r="CK10" s="464"/>
    </row>
    <row r="11" spans="1:89" x14ac:dyDescent="0.35">
      <c r="A11" s="418" t="s">
        <v>756</v>
      </c>
      <c r="B11" s="418"/>
      <c r="C11" s="418"/>
      <c r="D11" s="418"/>
      <c r="E11" s="418"/>
      <c r="F11" s="418"/>
      <c r="G11" s="418"/>
      <c r="H11" s="418"/>
      <c r="I11" s="418"/>
      <c r="J11" s="418"/>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4"/>
      <c r="AY11" s="464"/>
      <c r="AZ11" s="464"/>
      <c r="BA11" s="464"/>
      <c r="BB11" s="464"/>
      <c r="BC11" s="464"/>
      <c r="BD11" s="464"/>
      <c r="BE11" s="464"/>
      <c r="BF11" s="464"/>
      <c r="BG11" s="464"/>
      <c r="BH11" s="464"/>
      <c r="BI11" s="464"/>
      <c r="BJ11" s="464"/>
      <c r="BK11" s="464"/>
      <c r="BL11" s="464"/>
      <c r="BM11" s="464"/>
      <c r="BN11" s="464"/>
      <c r="BO11" s="464"/>
      <c r="BP11" s="464"/>
      <c r="BQ11" s="464"/>
      <c r="BR11" s="464"/>
      <c r="BS11" s="464"/>
      <c r="BT11" s="464"/>
      <c r="BU11" s="464"/>
      <c r="BV11" s="464"/>
      <c r="BW11" s="464"/>
      <c r="BX11" s="464"/>
      <c r="BY11" s="464"/>
      <c r="BZ11" s="464"/>
      <c r="CA11" s="464"/>
      <c r="CB11" s="464"/>
      <c r="CC11" s="464"/>
      <c r="CD11" s="464"/>
      <c r="CE11" s="464"/>
      <c r="CF11" s="464"/>
      <c r="CG11" s="464"/>
      <c r="CH11" s="464"/>
      <c r="CI11" s="464"/>
      <c r="CJ11" s="464"/>
      <c r="CK11" s="464"/>
    </row>
    <row r="12" spans="1:89" x14ac:dyDescent="0.35">
      <c r="A12" s="418"/>
      <c r="B12" s="418"/>
      <c r="C12" s="418"/>
      <c r="D12" s="418"/>
      <c r="E12" s="418"/>
      <c r="F12" s="418"/>
      <c r="G12" s="418"/>
      <c r="H12" s="418"/>
      <c r="I12" s="418"/>
      <c r="J12" s="418"/>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4"/>
      <c r="AT12" s="464"/>
      <c r="AU12" s="464"/>
      <c r="AV12" s="464"/>
      <c r="AW12" s="464"/>
      <c r="AX12" s="464"/>
      <c r="AY12" s="464"/>
      <c r="AZ12" s="464"/>
      <c r="BA12" s="464"/>
      <c r="BB12" s="464"/>
      <c r="BC12" s="464"/>
      <c r="BD12" s="464"/>
      <c r="BE12" s="464"/>
      <c r="BF12" s="464"/>
      <c r="BG12" s="464"/>
      <c r="BH12" s="464"/>
      <c r="BI12" s="464"/>
      <c r="BJ12" s="464"/>
      <c r="BK12" s="464"/>
      <c r="BL12" s="464"/>
      <c r="BM12" s="464"/>
      <c r="BN12" s="464"/>
      <c r="BO12" s="464"/>
      <c r="BP12" s="464"/>
      <c r="BQ12" s="464"/>
      <c r="BR12" s="464"/>
      <c r="BS12" s="464"/>
      <c r="BT12" s="464"/>
      <c r="BU12" s="464"/>
      <c r="BV12" s="464"/>
      <c r="BW12" s="464"/>
      <c r="BX12" s="464"/>
      <c r="BY12" s="464"/>
      <c r="BZ12" s="464"/>
      <c r="CA12" s="464"/>
      <c r="CB12" s="464"/>
      <c r="CC12" s="464"/>
      <c r="CD12" s="464"/>
      <c r="CE12" s="464"/>
      <c r="CF12" s="464"/>
      <c r="CG12" s="464"/>
      <c r="CH12" s="464"/>
      <c r="CI12" s="464"/>
      <c r="CJ12" s="464"/>
      <c r="CK12" s="464"/>
    </row>
    <row r="13" spans="1:89" x14ac:dyDescent="0.35">
      <c r="A13" s="419" t="s">
        <v>757</v>
      </c>
      <c r="B13" s="418" t="s">
        <v>758</v>
      </c>
      <c r="C13" s="418"/>
      <c r="D13" s="418"/>
      <c r="E13" s="418"/>
      <c r="F13" s="418"/>
      <c r="G13" s="418"/>
      <c r="H13" s="418"/>
      <c r="I13" s="418"/>
      <c r="J13" s="418"/>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4"/>
      <c r="AT13" s="464"/>
      <c r="AU13" s="464"/>
      <c r="AV13" s="464"/>
      <c r="AW13" s="464"/>
      <c r="AX13" s="464"/>
      <c r="AY13" s="464"/>
      <c r="AZ13" s="464"/>
      <c r="BA13" s="464"/>
      <c r="BB13" s="464"/>
      <c r="BC13" s="464"/>
      <c r="BD13" s="464"/>
      <c r="BE13" s="464"/>
      <c r="BF13" s="464"/>
      <c r="BG13" s="464"/>
      <c r="BH13" s="464"/>
      <c r="BI13" s="464"/>
      <c r="BJ13" s="464"/>
      <c r="BK13" s="464"/>
      <c r="BL13" s="464"/>
      <c r="BM13" s="464"/>
      <c r="BN13" s="464"/>
      <c r="BO13" s="464"/>
      <c r="BP13" s="464"/>
      <c r="BQ13" s="464"/>
      <c r="BR13" s="464"/>
      <c r="BS13" s="464"/>
      <c r="BT13" s="464"/>
      <c r="BU13" s="464"/>
      <c r="BV13" s="464"/>
      <c r="BW13" s="464"/>
      <c r="BX13" s="464"/>
      <c r="BY13" s="464"/>
      <c r="BZ13" s="464"/>
      <c r="CA13" s="464"/>
      <c r="CB13" s="464"/>
      <c r="CC13" s="464"/>
      <c r="CD13" s="464"/>
      <c r="CE13" s="464"/>
      <c r="CF13" s="464"/>
      <c r="CG13" s="464"/>
      <c r="CH13" s="464"/>
      <c r="CI13" s="464"/>
      <c r="CJ13" s="464"/>
      <c r="CK13" s="464"/>
    </row>
    <row r="14" spans="1:89" x14ac:dyDescent="0.35">
      <c r="A14" s="419"/>
      <c r="B14" s="418"/>
      <c r="C14" s="418"/>
      <c r="D14" s="418"/>
      <c r="E14" s="418"/>
      <c r="F14" s="418"/>
      <c r="G14" s="418"/>
      <c r="H14" s="418"/>
      <c r="I14" s="418"/>
      <c r="J14" s="418"/>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4"/>
      <c r="AQ14" s="464"/>
      <c r="AR14" s="464"/>
      <c r="AS14" s="464"/>
      <c r="AT14" s="464"/>
      <c r="AU14" s="464"/>
      <c r="AV14" s="464"/>
      <c r="AW14" s="464"/>
      <c r="AX14" s="464"/>
      <c r="AY14" s="464"/>
      <c r="AZ14" s="464"/>
      <c r="BA14" s="464"/>
      <c r="BB14" s="464"/>
      <c r="BC14" s="464"/>
      <c r="BD14" s="464"/>
      <c r="BE14" s="464"/>
      <c r="BF14" s="464"/>
      <c r="BG14" s="464"/>
      <c r="BH14" s="464"/>
      <c r="BI14" s="464"/>
      <c r="BJ14" s="464"/>
      <c r="BK14" s="464"/>
      <c r="BL14" s="464"/>
      <c r="BM14" s="464"/>
      <c r="BN14" s="464"/>
      <c r="BO14" s="464"/>
      <c r="BP14" s="464"/>
      <c r="BQ14" s="464"/>
      <c r="BR14" s="464"/>
      <c r="BS14" s="464"/>
      <c r="BT14" s="464"/>
      <c r="BU14" s="464"/>
      <c r="BV14" s="464"/>
      <c r="BW14" s="464"/>
      <c r="BX14" s="464"/>
      <c r="BY14" s="464"/>
      <c r="BZ14" s="464"/>
      <c r="CA14" s="464"/>
      <c r="CB14" s="464"/>
      <c r="CC14" s="464"/>
      <c r="CD14" s="464"/>
      <c r="CE14" s="464"/>
      <c r="CF14" s="464"/>
      <c r="CG14" s="464"/>
      <c r="CH14" s="464"/>
      <c r="CI14" s="464"/>
      <c r="CJ14" s="464"/>
      <c r="CK14" s="464"/>
    </row>
    <row r="15" spans="1:89" ht="30" customHeight="1" x14ac:dyDescent="0.35">
      <c r="A15" s="419" t="s">
        <v>759</v>
      </c>
      <c r="B15" s="832" t="s">
        <v>760</v>
      </c>
      <c r="C15" s="832"/>
      <c r="D15" s="832"/>
      <c r="E15" s="832"/>
      <c r="F15" s="832"/>
      <c r="G15" s="832"/>
      <c r="H15" s="832"/>
      <c r="I15" s="832"/>
      <c r="J15" s="5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464"/>
      <c r="AO15" s="464"/>
      <c r="AP15" s="464"/>
      <c r="AQ15" s="464"/>
      <c r="AR15" s="464"/>
      <c r="AS15" s="464"/>
      <c r="AT15" s="464"/>
      <c r="AU15" s="464"/>
      <c r="AV15" s="464"/>
      <c r="AW15" s="464"/>
      <c r="AX15" s="464"/>
      <c r="AY15" s="464"/>
      <c r="AZ15" s="464"/>
      <c r="BA15" s="464"/>
      <c r="BB15" s="464"/>
      <c r="BC15" s="464"/>
      <c r="BD15" s="464"/>
      <c r="BE15" s="464"/>
      <c r="BF15" s="464"/>
      <c r="BG15" s="464"/>
      <c r="BH15" s="464"/>
      <c r="BI15" s="464"/>
      <c r="BJ15" s="464"/>
      <c r="BK15" s="464"/>
      <c r="BL15" s="464"/>
      <c r="BM15" s="464"/>
      <c r="BN15" s="464"/>
      <c r="BO15" s="464"/>
      <c r="BP15" s="464"/>
      <c r="BQ15" s="464"/>
      <c r="BR15" s="464"/>
      <c r="BS15" s="464"/>
      <c r="BT15" s="464"/>
      <c r="BU15" s="464"/>
      <c r="BV15" s="464"/>
      <c r="BW15" s="464"/>
      <c r="BX15" s="464"/>
      <c r="BY15" s="464"/>
      <c r="BZ15" s="464"/>
      <c r="CA15" s="464"/>
      <c r="CB15" s="464"/>
      <c r="CC15" s="464"/>
      <c r="CD15" s="464"/>
      <c r="CE15" s="464"/>
      <c r="CF15" s="464"/>
      <c r="CG15" s="464"/>
      <c r="CH15" s="464"/>
      <c r="CI15" s="464"/>
      <c r="CJ15" s="464"/>
      <c r="CK15" s="464"/>
    </row>
    <row r="16" spans="1:89" x14ac:dyDescent="0.35">
      <c r="A16" s="419"/>
      <c r="B16" s="418"/>
      <c r="C16" s="418"/>
      <c r="D16" s="418"/>
      <c r="E16" s="418"/>
      <c r="F16" s="418"/>
      <c r="G16" s="418"/>
      <c r="H16" s="418"/>
      <c r="I16" s="418"/>
      <c r="J16" s="418"/>
      <c r="K16" s="464"/>
      <c r="L16" s="464"/>
      <c r="M16" s="464"/>
      <c r="N16" s="464"/>
      <c r="O16" s="464"/>
      <c r="P16" s="464"/>
      <c r="Q16" s="464"/>
      <c r="R16" s="464"/>
      <c r="S16" s="464"/>
      <c r="T16" s="464"/>
      <c r="U16" s="464"/>
      <c r="V16" s="464"/>
      <c r="W16" s="464"/>
      <c r="X16" s="464"/>
      <c r="Y16" s="464"/>
      <c r="Z16" s="464"/>
      <c r="AA16" s="464"/>
      <c r="AB16" s="464"/>
      <c r="AC16" s="464"/>
      <c r="AD16" s="464"/>
      <c r="AE16" s="464"/>
      <c r="AF16" s="464"/>
      <c r="AG16" s="464"/>
      <c r="AH16" s="464"/>
      <c r="AI16" s="464"/>
      <c r="AJ16" s="464"/>
      <c r="AK16" s="464"/>
      <c r="AL16" s="464"/>
      <c r="AM16" s="464"/>
      <c r="AN16" s="464"/>
      <c r="AO16" s="464"/>
      <c r="AP16" s="464"/>
      <c r="AQ16" s="464"/>
      <c r="AR16" s="464"/>
      <c r="AS16" s="464"/>
      <c r="AT16" s="464"/>
      <c r="AU16" s="464"/>
      <c r="AV16" s="464"/>
      <c r="AW16" s="464"/>
      <c r="AX16" s="464"/>
      <c r="AY16" s="464"/>
      <c r="AZ16" s="464"/>
      <c r="BA16" s="464"/>
      <c r="BB16" s="464"/>
      <c r="BC16" s="464"/>
      <c r="BD16" s="464"/>
      <c r="BE16" s="464"/>
      <c r="BF16" s="464"/>
      <c r="BG16" s="464"/>
      <c r="BH16" s="464"/>
      <c r="BI16" s="464"/>
      <c r="BJ16" s="464"/>
      <c r="BK16" s="464"/>
      <c r="BL16" s="464"/>
      <c r="BM16" s="464"/>
      <c r="BN16" s="464"/>
      <c r="BO16" s="464"/>
      <c r="BP16" s="464"/>
      <c r="BQ16" s="464"/>
      <c r="BR16" s="464"/>
      <c r="BS16" s="464"/>
      <c r="BT16" s="464"/>
      <c r="BU16" s="464"/>
      <c r="BV16" s="464"/>
      <c r="BW16" s="464"/>
      <c r="BX16" s="464"/>
      <c r="BY16" s="464"/>
      <c r="BZ16" s="464"/>
      <c r="CA16" s="464"/>
      <c r="CB16" s="464"/>
      <c r="CC16" s="464"/>
      <c r="CD16" s="464"/>
      <c r="CE16" s="464"/>
      <c r="CF16" s="464"/>
      <c r="CG16" s="464"/>
      <c r="CH16" s="464"/>
      <c r="CI16" s="464"/>
      <c r="CJ16" s="464"/>
      <c r="CK16" s="464"/>
    </row>
    <row r="17" spans="1:89" ht="30" customHeight="1" x14ac:dyDescent="0.35">
      <c r="A17" s="419" t="s">
        <v>761</v>
      </c>
      <c r="B17" s="832" t="s">
        <v>762</v>
      </c>
      <c r="C17" s="832"/>
      <c r="D17" s="832"/>
      <c r="E17" s="832"/>
      <c r="F17" s="832"/>
      <c r="G17" s="832"/>
      <c r="H17" s="832"/>
      <c r="I17" s="832"/>
      <c r="J17" s="564"/>
      <c r="K17" s="464"/>
      <c r="L17" s="464"/>
      <c r="M17" s="464"/>
      <c r="N17" s="464"/>
      <c r="O17" s="464"/>
      <c r="P17" s="464"/>
      <c r="Q17" s="464"/>
      <c r="R17" s="464"/>
      <c r="S17" s="464"/>
      <c r="T17" s="464"/>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4"/>
      <c r="AX17" s="464"/>
      <c r="AY17" s="464"/>
      <c r="AZ17" s="464"/>
      <c r="BA17" s="464"/>
      <c r="BB17" s="464"/>
      <c r="BC17" s="464"/>
      <c r="BD17" s="464"/>
      <c r="BE17" s="464"/>
      <c r="BF17" s="464"/>
      <c r="BG17" s="464"/>
      <c r="BH17" s="464"/>
      <c r="BI17" s="464"/>
      <c r="BJ17" s="464"/>
      <c r="BK17" s="464"/>
      <c r="BL17" s="464"/>
      <c r="BM17" s="464"/>
      <c r="BN17" s="464"/>
      <c r="BO17" s="464"/>
      <c r="BP17" s="464"/>
      <c r="BQ17" s="464"/>
      <c r="BR17" s="464"/>
      <c r="BS17" s="464"/>
      <c r="BT17" s="464"/>
      <c r="BU17" s="464"/>
      <c r="BV17" s="464"/>
      <c r="BW17" s="464"/>
      <c r="BX17" s="464"/>
      <c r="BY17" s="464"/>
      <c r="BZ17" s="464"/>
      <c r="CA17" s="464"/>
      <c r="CB17" s="464"/>
      <c r="CC17" s="464"/>
      <c r="CD17" s="464"/>
      <c r="CE17" s="464"/>
      <c r="CF17" s="464"/>
      <c r="CG17" s="464"/>
      <c r="CH17" s="464"/>
      <c r="CI17" s="464"/>
      <c r="CJ17" s="464"/>
      <c r="CK17" s="464"/>
    </row>
    <row r="18" spans="1:89" x14ac:dyDescent="0.35">
      <c r="A18" s="419"/>
      <c r="B18" s="418"/>
      <c r="C18" s="418"/>
      <c r="D18" s="418"/>
      <c r="E18" s="418"/>
      <c r="F18" s="418"/>
      <c r="G18" s="418"/>
      <c r="H18" s="418"/>
      <c r="I18" s="418"/>
      <c r="J18" s="418"/>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464"/>
      <c r="AY18" s="464"/>
      <c r="AZ18" s="464"/>
      <c r="BA18" s="464"/>
      <c r="BB18" s="464"/>
      <c r="BC18" s="464"/>
      <c r="BD18" s="464"/>
      <c r="BE18" s="464"/>
      <c r="BF18" s="464"/>
      <c r="BG18" s="464"/>
      <c r="BH18" s="464"/>
      <c r="BI18" s="464"/>
      <c r="BJ18" s="464"/>
      <c r="BK18" s="464"/>
      <c r="BL18" s="464"/>
      <c r="BM18" s="464"/>
      <c r="BN18" s="464"/>
      <c r="BO18" s="464"/>
      <c r="BP18" s="464"/>
      <c r="BQ18" s="464"/>
      <c r="BR18" s="464"/>
      <c r="BS18" s="464"/>
      <c r="BT18" s="464"/>
      <c r="BU18" s="464"/>
      <c r="BV18" s="464"/>
      <c r="BW18" s="464"/>
      <c r="BX18" s="464"/>
      <c r="BY18" s="464"/>
      <c r="BZ18" s="464"/>
      <c r="CA18" s="464"/>
      <c r="CB18" s="464"/>
      <c r="CC18" s="464"/>
      <c r="CD18" s="464"/>
      <c r="CE18" s="464"/>
      <c r="CF18" s="464"/>
      <c r="CG18" s="464"/>
      <c r="CH18" s="464"/>
      <c r="CI18" s="464"/>
      <c r="CJ18" s="464"/>
      <c r="CK18" s="464"/>
    </row>
    <row r="19" spans="1:89" ht="30.75" customHeight="1" x14ac:dyDescent="0.35">
      <c r="A19" s="419" t="s">
        <v>763</v>
      </c>
      <c r="B19" s="832" t="s">
        <v>764</v>
      </c>
      <c r="C19" s="564"/>
      <c r="D19" s="564"/>
      <c r="E19" s="564"/>
      <c r="F19" s="564"/>
      <c r="G19" s="564"/>
      <c r="H19" s="564"/>
      <c r="I19" s="564"/>
      <c r="J19" s="564"/>
      <c r="K19" s="464"/>
      <c r="L19" s="464"/>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464"/>
      <c r="BE19" s="464"/>
      <c r="BF19" s="464"/>
      <c r="BG19" s="464"/>
      <c r="BH19" s="464"/>
      <c r="BI19" s="464"/>
      <c r="BJ19" s="464"/>
      <c r="BK19" s="464"/>
      <c r="BL19" s="464"/>
      <c r="BM19" s="464"/>
      <c r="BN19" s="464"/>
      <c r="BO19" s="464"/>
      <c r="BP19" s="464"/>
      <c r="BQ19" s="464"/>
      <c r="BR19" s="464"/>
      <c r="BS19" s="464"/>
      <c r="BT19" s="464"/>
      <c r="BU19" s="464"/>
      <c r="BV19" s="464"/>
      <c r="BW19" s="464"/>
      <c r="BX19" s="464"/>
      <c r="BY19" s="464"/>
      <c r="BZ19" s="464"/>
      <c r="CA19" s="464"/>
      <c r="CB19" s="464"/>
      <c r="CC19" s="464"/>
      <c r="CD19" s="464"/>
      <c r="CE19" s="464"/>
      <c r="CF19" s="464"/>
      <c r="CG19" s="464"/>
      <c r="CH19" s="464"/>
      <c r="CI19" s="464"/>
      <c r="CJ19" s="464"/>
      <c r="CK19" s="464"/>
    </row>
    <row r="20" spans="1:89" x14ac:dyDescent="0.35">
      <c r="A20" s="419"/>
      <c r="B20" s="418"/>
      <c r="C20" s="418"/>
      <c r="D20" s="418"/>
      <c r="E20" s="418"/>
      <c r="F20" s="418"/>
      <c r="G20" s="418"/>
      <c r="H20" s="418"/>
      <c r="I20" s="418"/>
      <c r="J20" s="418"/>
      <c r="K20" s="464"/>
      <c r="L20" s="464"/>
      <c r="M20" s="464"/>
      <c r="N20" s="464"/>
      <c r="O20" s="464"/>
      <c r="P20" s="464"/>
      <c r="Q20" s="464"/>
      <c r="R20" s="464"/>
      <c r="S20" s="464"/>
      <c r="T20" s="464"/>
      <c r="U20" s="464"/>
      <c r="V20" s="464"/>
      <c r="W20" s="464"/>
      <c r="X20" s="464"/>
      <c r="Y20" s="464"/>
      <c r="Z20" s="464"/>
      <c r="AA20" s="464"/>
      <c r="AB20" s="464"/>
      <c r="AC20" s="464"/>
      <c r="AD20" s="464"/>
      <c r="AE20" s="464"/>
      <c r="AF20" s="464"/>
      <c r="AG20" s="464"/>
      <c r="AH20" s="464"/>
      <c r="AI20" s="464"/>
      <c r="AJ20" s="464"/>
      <c r="AK20" s="464"/>
      <c r="AL20" s="464"/>
      <c r="AM20" s="464"/>
      <c r="AN20" s="464"/>
      <c r="AO20" s="464"/>
      <c r="AP20" s="464"/>
      <c r="AQ20" s="464"/>
      <c r="AR20" s="464"/>
      <c r="AS20" s="464"/>
      <c r="AT20" s="464"/>
      <c r="AU20" s="464"/>
      <c r="AV20" s="464"/>
      <c r="AW20" s="464"/>
      <c r="AX20" s="464"/>
      <c r="AY20" s="464"/>
      <c r="AZ20" s="464"/>
      <c r="BA20" s="464"/>
      <c r="BB20" s="464"/>
      <c r="BC20" s="464"/>
      <c r="BD20" s="464"/>
      <c r="BE20" s="464"/>
      <c r="BF20" s="464"/>
      <c r="BG20" s="464"/>
      <c r="BH20" s="464"/>
      <c r="BI20" s="464"/>
      <c r="BJ20" s="464"/>
      <c r="BK20" s="464"/>
      <c r="BL20" s="464"/>
      <c r="BM20" s="464"/>
      <c r="BN20" s="464"/>
      <c r="BO20" s="464"/>
      <c r="BP20" s="464"/>
      <c r="BQ20" s="464"/>
      <c r="BR20" s="464"/>
      <c r="BS20" s="464"/>
      <c r="BT20" s="464"/>
      <c r="BU20" s="464"/>
      <c r="BV20" s="464"/>
      <c r="BW20" s="464"/>
      <c r="BX20" s="464"/>
      <c r="BY20" s="464"/>
      <c r="BZ20" s="464"/>
      <c r="CA20" s="464"/>
      <c r="CB20" s="464"/>
      <c r="CC20" s="464"/>
      <c r="CD20" s="464"/>
      <c r="CE20" s="464"/>
      <c r="CF20" s="464"/>
      <c r="CG20" s="464"/>
      <c r="CH20" s="464"/>
      <c r="CI20" s="464"/>
      <c r="CJ20" s="464"/>
      <c r="CK20" s="464"/>
    </row>
    <row r="21" spans="1:89" ht="63.75" customHeight="1" x14ac:dyDescent="0.35">
      <c r="A21" s="419" t="s">
        <v>765</v>
      </c>
      <c r="B21" s="832" t="s">
        <v>766</v>
      </c>
      <c r="C21" s="564"/>
      <c r="D21" s="564"/>
      <c r="E21" s="564"/>
      <c r="F21" s="564"/>
      <c r="G21" s="564"/>
      <c r="H21" s="564"/>
      <c r="I21" s="564"/>
      <c r="J21" s="564"/>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4"/>
      <c r="AJ21" s="464"/>
      <c r="AK21" s="464"/>
      <c r="AL21" s="464"/>
      <c r="AM21" s="464"/>
      <c r="AN21" s="464"/>
      <c r="AO21" s="464"/>
      <c r="AP21" s="464"/>
      <c r="AQ21" s="464"/>
      <c r="AR21" s="464"/>
      <c r="AS21" s="464"/>
      <c r="AT21" s="464"/>
      <c r="AU21" s="464"/>
      <c r="AV21" s="464"/>
      <c r="AW21" s="464"/>
      <c r="AX21" s="464"/>
      <c r="AY21" s="464"/>
      <c r="AZ21" s="464"/>
      <c r="BA21" s="464"/>
      <c r="BB21" s="464"/>
      <c r="BC21" s="464"/>
      <c r="BD21" s="464"/>
      <c r="BE21" s="464"/>
      <c r="BF21" s="464"/>
      <c r="BG21" s="464"/>
      <c r="BH21" s="464"/>
      <c r="BI21" s="464"/>
      <c r="BJ21" s="464"/>
      <c r="BK21" s="464"/>
      <c r="BL21" s="464"/>
      <c r="BM21" s="464"/>
      <c r="BN21" s="464"/>
      <c r="BO21" s="464"/>
      <c r="BP21" s="464"/>
      <c r="BQ21" s="464"/>
      <c r="BR21" s="464"/>
      <c r="BS21" s="464"/>
      <c r="BT21" s="464"/>
      <c r="BU21" s="464"/>
      <c r="BV21" s="464"/>
      <c r="BW21" s="464"/>
      <c r="BX21" s="464"/>
      <c r="BY21" s="464"/>
      <c r="BZ21" s="464"/>
      <c r="CA21" s="464"/>
      <c r="CB21" s="464"/>
      <c r="CC21" s="464"/>
      <c r="CD21" s="464"/>
      <c r="CE21" s="464"/>
      <c r="CF21" s="464"/>
      <c r="CG21" s="464"/>
      <c r="CH21" s="464"/>
      <c r="CI21" s="464"/>
      <c r="CJ21" s="464"/>
      <c r="CK21" s="464"/>
    </row>
    <row r="22" spans="1:89" x14ac:dyDescent="0.35">
      <c r="A22" s="419"/>
      <c r="B22" s="418"/>
      <c r="C22" s="418"/>
      <c r="D22" s="418"/>
      <c r="E22" s="418"/>
      <c r="F22" s="418"/>
      <c r="G22" s="418"/>
      <c r="H22" s="418"/>
      <c r="I22" s="418"/>
      <c r="J22" s="418"/>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4"/>
      <c r="AP22" s="464"/>
      <c r="AQ22" s="464"/>
      <c r="AR22" s="464"/>
      <c r="AS22" s="464"/>
      <c r="AT22" s="464"/>
      <c r="AU22" s="464"/>
      <c r="AV22" s="464"/>
      <c r="AW22" s="464"/>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4"/>
      <c r="BY22" s="464"/>
      <c r="BZ22" s="464"/>
      <c r="CA22" s="464"/>
      <c r="CB22" s="464"/>
      <c r="CC22" s="464"/>
      <c r="CD22" s="464"/>
      <c r="CE22" s="464"/>
      <c r="CF22" s="464"/>
      <c r="CG22" s="464"/>
      <c r="CH22" s="464"/>
      <c r="CI22" s="464"/>
      <c r="CJ22" s="464"/>
      <c r="CK22" s="464"/>
    </row>
    <row r="23" spans="1:89" ht="93" customHeight="1" x14ac:dyDescent="0.35">
      <c r="A23" s="419" t="s">
        <v>767</v>
      </c>
      <c r="B23" s="832" t="s">
        <v>768</v>
      </c>
      <c r="C23" s="564"/>
      <c r="D23" s="564"/>
      <c r="E23" s="564"/>
      <c r="F23" s="564"/>
      <c r="G23" s="564"/>
      <c r="H23" s="564"/>
      <c r="I23" s="564"/>
      <c r="J23" s="564"/>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4"/>
      <c r="AM23" s="464"/>
      <c r="AN23" s="464"/>
      <c r="AO23" s="464"/>
      <c r="AP23" s="464"/>
      <c r="AQ23" s="464"/>
      <c r="AR23" s="464"/>
      <c r="AS23" s="464"/>
      <c r="AT23" s="464"/>
      <c r="AU23" s="464"/>
      <c r="AV23" s="464"/>
      <c r="AW23" s="464"/>
      <c r="AX23" s="464"/>
      <c r="AY23" s="464"/>
      <c r="AZ23" s="464"/>
      <c r="BA23" s="464"/>
      <c r="BB23" s="464"/>
      <c r="BC23" s="464"/>
      <c r="BD23" s="464"/>
      <c r="BE23" s="464"/>
      <c r="BF23" s="464"/>
      <c r="BG23" s="464"/>
      <c r="BH23" s="464"/>
      <c r="BI23" s="464"/>
      <c r="BJ23" s="464"/>
      <c r="BK23" s="464"/>
      <c r="BL23" s="464"/>
      <c r="BM23" s="464"/>
      <c r="BN23" s="464"/>
      <c r="BO23" s="464"/>
      <c r="BP23" s="464"/>
      <c r="BQ23" s="464"/>
      <c r="BR23" s="464"/>
      <c r="BS23" s="464"/>
      <c r="BT23" s="464"/>
      <c r="BU23" s="464"/>
      <c r="BV23" s="464"/>
      <c r="BW23" s="464"/>
      <c r="BX23" s="464"/>
      <c r="BY23" s="464"/>
      <c r="BZ23" s="464"/>
      <c r="CA23" s="464"/>
      <c r="CB23" s="464"/>
      <c r="CC23" s="464"/>
      <c r="CD23" s="464"/>
      <c r="CE23" s="464"/>
      <c r="CF23" s="464"/>
      <c r="CG23" s="464"/>
      <c r="CH23" s="464"/>
      <c r="CI23" s="464"/>
      <c r="CJ23" s="464"/>
      <c r="CK23" s="464"/>
    </row>
    <row r="24" spans="1:89" x14ac:dyDescent="0.35">
      <c r="A24" s="419"/>
      <c r="B24" s="418"/>
      <c r="C24" s="418"/>
      <c r="D24" s="418"/>
      <c r="E24" s="418"/>
      <c r="F24" s="418"/>
      <c r="G24" s="418"/>
      <c r="H24" s="418"/>
      <c r="I24" s="418"/>
      <c r="J24" s="418"/>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4"/>
      <c r="AP24" s="464"/>
      <c r="AQ24" s="464"/>
      <c r="AR24" s="464"/>
      <c r="AS24" s="464"/>
      <c r="AT24" s="464"/>
      <c r="AU24" s="464"/>
      <c r="AV24" s="464"/>
      <c r="AW24" s="464"/>
      <c r="AX24" s="464"/>
      <c r="AY24" s="464"/>
      <c r="AZ24" s="464"/>
      <c r="BA24" s="464"/>
      <c r="BB24" s="464"/>
      <c r="BC24" s="464"/>
      <c r="BD24" s="464"/>
      <c r="BE24" s="464"/>
      <c r="BF24" s="464"/>
      <c r="BG24" s="464"/>
      <c r="BH24" s="464"/>
      <c r="BI24" s="464"/>
      <c r="BJ24" s="464"/>
      <c r="BK24" s="464"/>
      <c r="BL24" s="464"/>
      <c r="BM24" s="464"/>
      <c r="BN24" s="464"/>
      <c r="BO24" s="464"/>
      <c r="BP24" s="464"/>
      <c r="BQ24" s="464"/>
      <c r="BR24" s="464"/>
      <c r="BS24" s="464"/>
      <c r="BT24" s="464"/>
      <c r="BU24" s="464"/>
      <c r="BV24" s="464"/>
      <c r="BW24" s="464"/>
      <c r="BX24" s="464"/>
      <c r="BY24" s="464"/>
      <c r="BZ24" s="464"/>
      <c r="CA24" s="464"/>
      <c r="CB24" s="464"/>
      <c r="CC24" s="464"/>
      <c r="CD24" s="464"/>
      <c r="CE24" s="464"/>
      <c r="CF24" s="464"/>
      <c r="CG24" s="464"/>
      <c r="CH24" s="464"/>
      <c r="CI24" s="464"/>
      <c r="CJ24" s="464"/>
      <c r="CK24" s="464"/>
    </row>
    <row r="25" spans="1:89" ht="156" customHeight="1" x14ac:dyDescent="0.35">
      <c r="A25" s="419" t="s">
        <v>769</v>
      </c>
      <c r="B25" s="832" t="s">
        <v>770</v>
      </c>
      <c r="C25" s="564"/>
      <c r="D25" s="564"/>
      <c r="E25" s="564"/>
      <c r="F25" s="564"/>
      <c r="G25" s="564"/>
      <c r="H25" s="564"/>
      <c r="I25" s="564"/>
      <c r="J25" s="564"/>
      <c r="K25" s="464"/>
      <c r="L25" s="464"/>
      <c r="M25" s="464"/>
      <c r="N25" s="464"/>
      <c r="O25" s="464"/>
      <c r="P25" s="464"/>
      <c r="Q25" s="464"/>
      <c r="R25" s="464"/>
      <c r="S25" s="464"/>
      <c r="T25" s="464"/>
      <c r="U25" s="464"/>
      <c r="V25" s="464"/>
      <c r="W25" s="464"/>
      <c r="X25" s="464"/>
      <c r="Y25" s="464"/>
      <c r="Z25" s="464"/>
      <c r="AA25" s="464"/>
      <c r="AB25" s="464"/>
      <c r="AC25" s="464"/>
      <c r="AD25" s="464"/>
      <c r="AE25" s="464"/>
      <c r="AF25" s="464"/>
      <c r="AG25" s="464"/>
      <c r="AH25" s="464"/>
      <c r="AI25" s="464"/>
      <c r="AJ25" s="464"/>
      <c r="AK25" s="464"/>
      <c r="AL25" s="464"/>
      <c r="AM25" s="464"/>
      <c r="AN25" s="464"/>
      <c r="AO25" s="464"/>
      <c r="AP25" s="464"/>
      <c r="AQ25" s="464"/>
      <c r="AR25" s="464"/>
      <c r="AS25" s="464"/>
      <c r="AT25" s="464"/>
      <c r="AU25" s="464"/>
      <c r="AV25" s="464"/>
      <c r="AW25" s="464"/>
      <c r="AX25" s="464"/>
      <c r="AY25" s="464"/>
      <c r="AZ25" s="464"/>
      <c r="BA25" s="464"/>
      <c r="BB25" s="464"/>
      <c r="BC25" s="464"/>
      <c r="BD25" s="464"/>
      <c r="BE25" s="464"/>
      <c r="BF25" s="464"/>
      <c r="BG25" s="464"/>
      <c r="BH25" s="464"/>
      <c r="BI25" s="464"/>
      <c r="BJ25" s="464"/>
      <c r="BK25" s="464"/>
      <c r="BL25" s="464"/>
      <c r="BM25" s="464"/>
      <c r="BN25" s="464"/>
      <c r="BO25" s="464"/>
      <c r="BP25" s="464"/>
      <c r="BQ25" s="464"/>
      <c r="BR25" s="464"/>
      <c r="BS25" s="464"/>
      <c r="BT25" s="464"/>
      <c r="BU25" s="464"/>
      <c r="BV25" s="464"/>
      <c r="BW25" s="464"/>
      <c r="BX25" s="464"/>
      <c r="BY25" s="464"/>
      <c r="BZ25" s="464"/>
      <c r="CA25" s="464"/>
      <c r="CB25" s="464"/>
      <c r="CC25" s="464"/>
      <c r="CD25" s="464"/>
      <c r="CE25" s="464"/>
      <c r="CF25" s="464"/>
      <c r="CG25" s="464"/>
      <c r="CH25" s="464"/>
      <c r="CI25" s="464"/>
      <c r="CJ25" s="464"/>
      <c r="CK25" s="464"/>
    </row>
    <row r="26" spans="1:89" x14ac:dyDescent="0.35">
      <c r="A26" s="419"/>
      <c r="B26" s="418"/>
      <c r="C26" s="418"/>
      <c r="D26" s="418"/>
      <c r="E26" s="418"/>
      <c r="F26" s="418"/>
      <c r="G26" s="418"/>
      <c r="H26" s="418"/>
      <c r="I26" s="418"/>
      <c r="J26" s="418"/>
      <c r="K26" s="464"/>
      <c r="L26" s="464"/>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4"/>
      <c r="AM26" s="464"/>
      <c r="AN26" s="464"/>
      <c r="AO26" s="464"/>
      <c r="AP26" s="464"/>
      <c r="AQ26" s="464"/>
      <c r="AR26" s="464"/>
      <c r="AS26" s="464"/>
      <c r="AT26" s="464"/>
      <c r="AU26" s="464"/>
      <c r="AV26" s="464"/>
      <c r="AW26" s="464"/>
      <c r="AX26" s="464"/>
      <c r="AY26" s="464"/>
      <c r="AZ26" s="464"/>
      <c r="BA26" s="464"/>
      <c r="BB26" s="464"/>
      <c r="BC26" s="464"/>
      <c r="BD26" s="464"/>
      <c r="BE26" s="464"/>
      <c r="BF26" s="464"/>
      <c r="BG26" s="464"/>
      <c r="BH26" s="464"/>
      <c r="BI26" s="464"/>
      <c r="BJ26" s="464"/>
      <c r="BK26" s="464"/>
      <c r="BL26" s="464"/>
      <c r="BM26" s="464"/>
      <c r="BN26" s="464"/>
      <c r="BO26" s="464"/>
      <c r="BP26" s="464"/>
      <c r="BQ26" s="464"/>
      <c r="BR26" s="464"/>
      <c r="BS26" s="464"/>
      <c r="BT26" s="464"/>
      <c r="BU26" s="464"/>
      <c r="BV26" s="464"/>
      <c r="BW26" s="464"/>
      <c r="BX26" s="464"/>
      <c r="BY26" s="464"/>
      <c r="BZ26" s="464"/>
      <c r="CA26" s="464"/>
      <c r="CB26" s="464"/>
      <c r="CC26" s="464"/>
      <c r="CD26" s="464"/>
      <c r="CE26" s="464"/>
      <c r="CF26" s="464"/>
      <c r="CG26" s="464"/>
      <c r="CH26" s="464"/>
      <c r="CI26" s="464"/>
      <c r="CJ26" s="464"/>
      <c r="CK26" s="464"/>
    </row>
    <row r="27" spans="1:89" ht="33.75" customHeight="1" x14ac:dyDescent="0.35">
      <c r="A27" s="419" t="s">
        <v>771</v>
      </c>
      <c r="B27" s="832" t="s">
        <v>772</v>
      </c>
      <c r="C27" s="564"/>
      <c r="D27" s="564"/>
      <c r="E27" s="564"/>
      <c r="F27" s="564"/>
      <c r="G27" s="564"/>
      <c r="H27" s="564"/>
      <c r="I27" s="564"/>
      <c r="J27" s="564"/>
      <c r="K27" s="464"/>
      <c r="L27" s="464"/>
      <c r="M27" s="464"/>
      <c r="N27" s="464"/>
      <c r="O27" s="464"/>
      <c r="P27" s="464"/>
      <c r="Q27" s="464"/>
      <c r="R27" s="464"/>
      <c r="S27" s="464"/>
      <c r="T27" s="464"/>
      <c r="U27" s="464"/>
      <c r="V27" s="464"/>
      <c r="W27" s="464"/>
      <c r="X27" s="464"/>
      <c r="Y27" s="464"/>
      <c r="Z27" s="464"/>
      <c r="AA27" s="464"/>
      <c r="AB27" s="464"/>
      <c r="AC27" s="464"/>
      <c r="AD27" s="464"/>
      <c r="AE27" s="464"/>
      <c r="AF27" s="464"/>
      <c r="AG27" s="464"/>
      <c r="AH27" s="464"/>
      <c r="AI27" s="464"/>
      <c r="AJ27" s="464"/>
      <c r="AK27" s="464"/>
      <c r="AL27" s="464"/>
      <c r="AM27" s="464"/>
      <c r="AN27" s="464"/>
      <c r="AO27" s="464"/>
      <c r="AP27" s="464"/>
      <c r="AQ27" s="464"/>
      <c r="AR27" s="464"/>
      <c r="AS27" s="464"/>
      <c r="AT27" s="464"/>
      <c r="AU27" s="464"/>
      <c r="AV27" s="464"/>
      <c r="AW27" s="464"/>
      <c r="AX27" s="464"/>
      <c r="AY27" s="464"/>
      <c r="AZ27" s="464"/>
      <c r="BA27" s="464"/>
      <c r="BB27" s="464"/>
      <c r="BC27" s="464"/>
      <c r="BD27" s="464"/>
      <c r="BE27" s="464"/>
      <c r="BF27" s="464"/>
      <c r="BG27" s="464"/>
      <c r="BH27" s="464"/>
      <c r="BI27" s="464"/>
      <c r="BJ27" s="464"/>
      <c r="BK27" s="464"/>
      <c r="BL27" s="464"/>
      <c r="BM27" s="464"/>
      <c r="BN27" s="464"/>
      <c r="BO27" s="464"/>
      <c r="BP27" s="464"/>
      <c r="BQ27" s="464"/>
      <c r="BR27" s="464"/>
      <c r="BS27" s="464"/>
      <c r="BT27" s="464"/>
      <c r="BU27" s="464"/>
      <c r="BV27" s="464"/>
      <c r="BW27" s="464"/>
      <c r="BX27" s="464"/>
      <c r="BY27" s="464"/>
      <c r="BZ27" s="464"/>
      <c r="CA27" s="464"/>
      <c r="CB27" s="464"/>
      <c r="CC27" s="464"/>
      <c r="CD27" s="464"/>
      <c r="CE27" s="464"/>
      <c r="CF27" s="464"/>
      <c r="CG27" s="464"/>
      <c r="CH27" s="464"/>
      <c r="CI27" s="464"/>
      <c r="CJ27" s="464"/>
      <c r="CK27" s="464"/>
    </row>
    <row r="28" spans="1:89" x14ac:dyDescent="0.35">
      <c r="A28" s="419"/>
      <c r="B28" s="418"/>
      <c r="C28" s="418"/>
      <c r="D28" s="418"/>
      <c r="E28" s="418"/>
      <c r="F28" s="418"/>
      <c r="G28" s="418"/>
      <c r="H28" s="418"/>
      <c r="I28" s="418"/>
      <c r="J28" s="418"/>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4"/>
      <c r="AP28" s="464"/>
      <c r="AQ28" s="464"/>
      <c r="AR28" s="464"/>
      <c r="AS28" s="464"/>
      <c r="AT28" s="464"/>
      <c r="AU28" s="464"/>
      <c r="AV28" s="464"/>
      <c r="AW28" s="464"/>
      <c r="AX28" s="464"/>
      <c r="AY28" s="464"/>
      <c r="AZ28" s="464"/>
      <c r="BA28" s="464"/>
      <c r="BB28" s="464"/>
      <c r="BC28" s="464"/>
      <c r="BD28" s="464"/>
      <c r="BE28" s="464"/>
      <c r="BF28" s="464"/>
      <c r="BG28" s="464"/>
      <c r="BH28" s="464"/>
      <c r="BI28" s="464"/>
      <c r="BJ28" s="464"/>
      <c r="BK28" s="464"/>
      <c r="BL28" s="464"/>
      <c r="BM28" s="464"/>
      <c r="BN28" s="464"/>
      <c r="BO28" s="464"/>
      <c r="BP28" s="464"/>
      <c r="BQ28" s="464"/>
      <c r="BR28" s="464"/>
      <c r="BS28" s="464"/>
      <c r="BT28" s="464"/>
      <c r="BU28" s="464"/>
      <c r="BV28" s="464"/>
      <c r="BW28" s="464"/>
      <c r="BX28" s="464"/>
      <c r="BY28" s="464"/>
      <c r="BZ28" s="464"/>
      <c r="CA28" s="464"/>
      <c r="CB28" s="464"/>
      <c r="CC28" s="464"/>
      <c r="CD28" s="464"/>
      <c r="CE28" s="464"/>
      <c r="CF28" s="464"/>
      <c r="CG28" s="464"/>
      <c r="CH28" s="464"/>
      <c r="CI28" s="464"/>
      <c r="CJ28" s="464"/>
      <c r="CK28" s="464"/>
    </row>
    <row r="29" spans="1:89" x14ac:dyDescent="0.35">
      <c r="A29" s="419" t="s">
        <v>773</v>
      </c>
      <c r="B29" s="418" t="s">
        <v>774</v>
      </c>
      <c r="C29" s="418"/>
      <c r="D29" s="418"/>
      <c r="E29" s="418"/>
      <c r="F29" s="418"/>
      <c r="G29" s="418"/>
      <c r="H29" s="418"/>
      <c r="I29" s="418"/>
      <c r="J29" s="418"/>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4"/>
      <c r="AP29" s="464"/>
      <c r="AQ29" s="464"/>
      <c r="AR29" s="464"/>
      <c r="AS29" s="464"/>
      <c r="AT29" s="464"/>
      <c r="AU29" s="464"/>
      <c r="AV29" s="464"/>
      <c r="AW29" s="464"/>
      <c r="AX29" s="464"/>
      <c r="AY29" s="464"/>
      <c r="AZ29" s="464"/>
      <c r="BA29" s="464"/>
      <c r="BB29" s="464"/>
      <c r="BC29" s="464"/>
      <c r="BD29" s="464"/>
      <c r="BE29" s="464"/>
      <c r="BF29" s="464"/>
      <c r="BG29" s="464"/>
      <c r="BH29" s="464"/>
      <c r="BI29" s="464"/>
      <c r="BJ29" s="464"/>
      <c r="BK29" s="464"/>
      <c r="BL29" s="464"/>
      <c r="BM29" s="464"/>
      <c r="BN29" s="464"/>
      <c r="BO29" s="464"/>
      <c r="BP29" s="464"/>
      <c r="BQ29" s="464"/>
      <c r="BR29" s="464"/>
      <c r="BS29" s="464"/>
      <c r="BT29" s="464"/>
      <c r="BU29" s="464"/>
      <c r="BV29" s="464"/>
      <c r="BW29" s="464"/>
      <c r="BX29" s="464"/>
      <c r="BY29" s="464"/>
      <c r="BZ29" s="464"/>
      <c r="CA29" s="464"/>
      <c r="CB29" s="464"/>
      <c r="CC29" s="464"/>
      <c r="CD29" s="464"/>
      <c r="CE29" s="464"/>
      <c r="CF29" s="464"/>
      <c r="CG29" s="464"/>
      <c r="CH29" s="464"/>
      <c r="CI29" s="464"/>
      <c r="CJ29" s="464"/>
      <c r="CK29" s="464"/>
    </row>
    <row r="30" spans="1:89" x14ac:dyDescent="0.35">
      <c r="A30" s="419"/>
      <c r="B30" s="418"/>
      <c r="C30" s="418"/>
      <c r="D30" s="418"/>
      <c r="E30" s="418"/>
      <c r="F30" s="418"/>
      <c r="G30" s="418"/>
      <c r="H30" s="418"/>
      <c r="I30" s="418"/>
      <c r="J30" s="418"/>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4"/>
      <c r="AP30" s="464"/>
      <c r="AQ30" s="464"/>
      <c r="AR30" s="464"/>
      <c r="AS30" s="464"/>
      <c r="AT30" s="464"/>
      <c r="AU30" s="464"/>
      <c r="AV30" s="464"/>
      <c r="AW30" s="464"/>
      <c r="AX30" s="464"/>
      <c r="AY30" s="464"/>
      <c r="AZ30" s="464"/>
      <c r="BA30" s="464"/>
      <c r="BB30" s="464"/>
      <c r="BC30" s="464"/>
      <c r="BD30" s="464"/>
      <c r="BE30" s="464"/>
      <c r="BF30" s="464"/>
      <c r="BG30" s="464"/>
      <c r="BH30" s="464"/>
      <c r="BI30" s="464"/>
      <c r="BJ30" s="464"/>
      <c r="BK30" s="464"/>
      <c r="BL30" s="464"/>
      <c r="BM30" s="464"/>
      <c r="BN30" s="464"/>
      <c r="BO30" s="464"/>
      <c r="BP30" s="464"/>
      <c r="BQ30" s="464"/>
      <c r="BR30" s="464"/>
      <c r="BS30" s="464"/>
      <c r="BT30" s="464"/>
      <c r="BU30" s="464"/>
      <c r="BV30" s="464"/>
      <c r="BW30" s="464"/>
      <c r="BX30" s="464"/>
      <c r="BY30" s="464"/>
      <c r="BZ30" s="464"/>
      <c r="CA30" s="464"/>
      <c r="CB30" s="464"/>
      <c r="CC30" s="464"/>
      <c r="CD30" s="464"/>
      <c r="CE30" s="464"/>
      <c r="CF30" s="464"/>
      <c r="CG30" s="464"/>
      <c r="CH30" s="464"/>
      <c r="CI30" s="464"/>
      <c r="CJ30" s="464"/>
      <c r="CK30" s="464"/>
    </row>
    <row r="31" spans="1:89" ht="62.25" customHeight="1" x14ac:dyDescent="0.35">
      <c r="A31" s="419" t="s">
        <v>775</v>
      </c>
      <c r="B31" s="832" t="s">
        <v>776</v>
      </c>
      <c r="C31" s="564"/>
      <c r="D31" s="564"/>
      <c r="E31" s="564"/>
      <c r="F31" s="564"/>
      <c r="G31" s="564"/>
      <c r="H31" s="564"/>
      <c r="I31" s="564"/>
      <c r="J31" s="5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c r="BH31" s="464"/>
      <c r="BI31" s="464"/>
      <c r="BJ31" s="464"/>
      <c r="BK31" s="464"/>
      <c r="BL31" s="464"/>
      <c r="BM31" s="464"/>
      <c r="BN31" s="464"/>
      <c r="BO31" s="464"/>
      <c r="BP31" s="464"/>
      <c r="BQ31" s="464"/>
      <c r="BR31" s="464"/>
      <c r="BS31" s="464"/>
      <c r="BT31" s="464"/>
      <c r="BU31" s="464"/>
      <c r="BV31" s="464"/>
      <c r="BW31" s="464"/>
      <c r="BX31" s="464"/>
      <c r="BY31" s="464"/>
      <c r="BZ31" s="464"/>
      <c r="CA31" s="464"/>
      <c r="CB31" s="464"/>
      <c r="CC31" s="464"/>
      <c r="CD31" s="464"/>
      <c r="CE31" s="464"/>
      <c r="CF31" s="464"/>
      <c r="CG31" s="464"/>
      <c r="CH31" s="464"/>
      <c r="CI31" s="464"/>
      <c r="CJ31" s="464"/>
      <c r="CK31" s="464"/>
    </row>
    <row r="32" spans="1:89" x14ac:dyDescent="0.35">
      <c r="A32" s="420"/>
      <c r="B32" s="418"/>
      <c r="C32" s="418"/>
      <c r="D32" s="418"/>
      <c r="E32" s="418"/>
      <c r="F32" s="418"/>
      <c r="G32" s="418"/>
      <c r="H32" s="418"/>
      <c r="I32" s="418"/>
      <c r="J32" s="418"/>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4"/>
      <c r="AM32" s="464"/>
      <c r="AN32" s="464"/>
      <c r="AO32" s="464"/>
      <c r="AP32" s="464"/>
      <c r="AQ32" s="464"/>
      <c r="AR32" s="464"/>
      <c r="AS32" s="464"/>
      <c r="AT32" s="464"/>
      <c r="AU32" s="464"/>
      <c r="AV32" s="464"/>
      <c r="AW32" s="464"/>
      <c r="AX32" s="464"/>
      <c r="AY32" s="464"/>
      <c r="AZ32" s="464"/>
      <c r="BA32" s="464"/>
      <c r="BB32" s="464"/>
      <c r="BC32" s="464"/>
      <c r="BD32" s="464"/>
      <c r="BE32" s="464"/>
      <c r="BF32" s="464"/>
      <c r="BG32" s="464"/>
      <c r="BH32" s="464"/>
      <c r="BI32" s="464"/>
      <c r="BJ32" s="464"/>
      <c r="BK32" s="464"/>
      <c r="BL32" s="464"/>
      <c r="BM32" s="464"/>
      <c r="BN32" s="464"/>
      <c r="BO32" s="464"/>
      <c r="BP32" s="464"/>
      <c r="BQ32" s="464"/>
      <c r="BR32" s="464"/>
      <c r="BS32" s="464"/>
      <c r="BT32" s="464"/>
      <c r="BU32" s="464"/>
      <c r="BV32" s="464"/>
      <c r="BW32" s="464"/>
      <c r="BX32" s="464"/>
      <c r="BY32" s="464"/>
      <c r="BZ32" s="464"/>
      <c r="CA32" s="464"/>
      <c r="CB32" s="464"/>
      <c r="CC32" s="464"/>
      <c r="CD32" s="464"/>
      <c r="CE32" s="464"/>
      <c r="CF32" s="464"/>
      <c r="CG32" s="464"/>
      <c r="CH32" s="464"/>
      <c r="CI32" s="464"/>
      <c r="CJ32" s="464"/>
      <c r="CK32" s="464"/>
    </row>
    <row r="33" spans="1:89" ht="32.15" customHeight="1" x14ac:dyDescent="0.35">
      <c r="A33" s="420"/>
      <c r="B33" s="421" t="s">
        <v>777</v>
      </c>
      <c r="C33" s="832" t="s">
        <v>778</v>
      </c>
      <c r="D33" s="564"/>
      <c r="E33" s="564"/>
      <c r="F33" s="564"/>
      <c r="G33" s="564"/>
      <c r="H33" s="564"/>
      <c r="I33" s="564"/>
      <c r="J33" s="564"/>
      <c r="K33" s="464"/>
      <c r="L33" s="464"/>
      <c r="M33" s="464"/>
      <c r="N33" s="464"/>
      <c r="O33" s="464"/>
      <c r="P33" s="464"/>
      <c r="Q33" s="464"/>
      <c r="R33" s="464"/>
      <c r="S33" s="464"/>
      <c r="T33" s="464"/>
      <c r="U33" s="464"/>
      <c r="V33" s="464"/>
      <c r="W33" s="464"/>
      <c r="X33" s="464"/>
      <c r="Y33" s="464"/>
      <c r="Z33" s="464"/>
      <c r="AA33" s="464"/>
      <c r="AB33" s="464"/>
      <c r="AC33" s="464"/>
      <c r="AD33" s="464"/>
      <c r="AE33" s="464"/>
      <c r="AF33" s="464"/>
      <c r="AG33" s="464"/>
      <c r="AH33" s="464"/>
      <c r="AI33" s="464"/>
      <c r="AJ33" s="464"/>
      <c r="AK33" s="464"/>
      <c r="AL33" s="464"/>
      <c r="AM33" s="464"/>
      <c r="AN33" s="464"/>
      <c r="AO33" s="464"/>
      <c r="AP33" s="464"/>
      <c r="AQ33" s="464"/>
      <c r="AR33" s="464"/>
      <c r="AS33" s="464"/>
      <c r="AT33" s="464"/>
      <c r="AU33" s="464"/>
      <c r="AV33" s="464"/>
      <c r="AW33" s="464"/>
      <c r="AX33" s="464"/>
      <c r="AY33" s="464"/>
      <c r="AZ33" s="464"/>
      <c r="BA33" s="464"/>
      <c r="BB33" s="464"/>
      <c r="BC33" s="464"/>
      <c r="BD33" s="464"/>
      <c r="BE33" s="464"/>
      <c r="BF33" s="464"/>
      <c r="BG33" s="464"/>
      <c r="BH33" s="464"/>
      <c r="BI33" s="464"/>
      <c r="BJ33" s="464"/>
      <c r="BK33" s="464"/>
      <c r="BL33" s="464"/>
      <c r="BM33" s="464"/>
      <c r="BN33" s="464"/>
      <c r="BO33" s="464"/>
      <c r="BP33" s="464"/>
      <c r="BQ33" s="464"/>
      <c r="BR33" s="464"/>
      <c r="BS33" s="464"/>
      <c r="BT33" s="464"/>
      <c r="BU33" s="464"/>
      <c r="BV33" s="464"/>
      <c r="BW33" s="464"/>
      <c r="BX33" s="464"/>
      <c r="BY33" s="464"/>
      <c r="BZ33" s="464"/>
      <c r="CA33" s="464"/>
      <c r="CB33" s="464"/>
      <c r="CC33" s="464"/>
      <c r="CD33" s="464"/>
      <c r="CE33" s="464"/>
      <c r="CF33" s="464"/>
      <c r="CG33" s="464"/>
      <c r="CH33" s="464"/>
      <c r="CI33" s="464"/>
      <c r="CJ33" s="464"/>
      <c r="CK33" s="464"/>
    </row>
    <row r="34" spans="1:89" ht="39" customHeight="1" x14ac:dyDescent="0.35">
      <c r="A34" s="420"/>
      <c r="B34" s="421" t="s">
        <v>8</v>
      </c>
      <c r="C34" s="832" t="s">
        <v>779</v>
      </c>
      <c r="D34" s="564"/>
      <c r="E34" s="564"/>
      <c r="F34" s="564"/>
      <c r="G34" s="564"/>
      <c r="H34" s="564"/>
      <c r="I34" s="564"/>
      <c r="J34" s="564"/>
      <c r="K34" s="464"/>
      <c r="L34" s="464"/>
      <c r="M34" s="464"/>
      <c r="N34" s="464"/>
      <c r="O34" s="464"/>
      <c r="P34" s="464"/>
      <c r="Q34" s="464"/>
      <c r="R34" s="464"/>
      <c r="S34" s="464"/>
      <c r="T34" s="464"/>
      <c r="U34" s="464"/>
      <c r="V34" s="464"/>
      <c r="W34" s="464"/>
      <c r="X34" s="464"/>
      <c r="Y34" s="464"/>
      <c r="Z34" s="464"/>
      <c r="AA34" s="464"/>
      <c r="AB34" s="464"/>
      <c r="AC34" s="464"/>
      <c r="AD34" s="464"/>
      <c r="AE34" s="464"/>
      <c r="AF34" s="464"/>
      <c r="AG34" s="464"/>
      <c r="AH34" s="464"/>
      <c r="AI34" s="464"/>
      <c r="AJ34" s="464"/>
      <c r="AK34" s="464"/>
      <c r="AL34" s="464"/>
      <c r="AM34" s="464"/>
      <c r="AN34" s="464"/>
      <c r="AO34" s="464"/>
      <c r="AP34" s="464"/>
      <c r="AQ34" s="464"/>
      <c r="AR34" s="464"/>
      <c r="AS34" s="464"/>
      <c r="AT34" s="464"/>
      <c r="AU34" s="464"/>
      <c r="AV34" s="464"/>
      <c r="AW34" s="464"/>
      <c r="AX34" s="464"/>
      <c r="AY34" s="464"/>
      <c r="AZ34" s="464"/>
      <c r="BA34" s="464"/>
      <c r="BB34" s="464"/>
      <c r="BC34" s="464"/>
      <c r="BD34" s="464"/>
      <c r="BE34" s="464"/>
      <c r="BF34" s="464"/>
      <c r="BG34" s="464"/>
      <c r="BH34" s="464"/>
      <c r="BI34" s="464"/>
      <c r="BJ34" s="464"/>
      <c r="BK34" s="464"/>
      <c r="BL34" s="464"/>
      <c r="BM34" s="464"/>
      <c r="BN34" s="464"/>
      <c r="BO34" s="464"/>
      <c r="BP34" s="464"/>
      <c r="BQ34" s="464"/>
      <c r="BR34" s="464"/>
      <c r="BS34" s="464"/>
      <c r="BT34" s="464"/>
      <c r="BU34" s="464"/>
      <c r="BV34" s="464"/>
      <c r="BW34" s="464"/>
      <c r="BX34" s="464"/>
      <c r="BY34" s="464"/>
      <c r="BZ34" s="464"/>
      <c r="CA34" s="464"/>
      <c r="CB34" s="464"/>
      <c r="CC34" s="464"/>
      <c r="CD34" s="464"/>
      <c r="CE34" s="464"/>
      <c r="CF34" s="464"/>
      <c r="CG34" s="464"/>
      <c r="CH34" s="464"/>
      <c r="CI34" s="464"/>
      <c r="CJ34" s="464"/>
      <c r="CK34" s="464"/>
    </row>
    <row r="35" spans="1:89" ht="32.15" customHeight="1" x14ac:dyDescent="0.35">
      <c r="A35" s="420"/>
      <c r="B35" s="421" t="s">
        <v>10</v>
      </c>
      <c r="C35" s="832" t="s">
        <v>780</v>
      </c>
      <c r="D35" s="564"/>
      <c r="E35" s="564"/>
      <c r="F35" s="564"/>
      <c r="G35" s="564"/>
      <c r="H35" s="564"/>
      <c r="I35" s="564"/>
      <c r="J35" s="5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464"/>
      <c r="AX35" s="464"/>
      <c r="AY35" s="464"/>
      <c r="AZ35" s="464"/>
      <c r="BA35" s="464"/>
      <c r="BB35" s="464"/>
      <c r="BC35" s="464"/>
      <c r="BD35" s="464"/>
      <c r="BE35" s="464"/>
      <c r="BF35" s="464"/>
      <c r="BG35" s="464"/>
      <c r="BH35" s="464"/>
      <c r="BI35" s="464"/>
      <c r="BJ35" s="464"/>
      <c r="BK35" s="464"/>
      <c r="BL35" s="464"/>
      <c r="BM35" s="464"/>
      <c r="BN35" s="464"/>
      <c r="BO35" s="464"/>
      <c r="BP35" s="464"/>
      <c r="BQ35" s="464"/>
      <c r="BR35" s="464"/>
      <c r="BS35" s="464"/>
      <c r="BT35" s="464"/>
      <c r="BU35" s="464"/>
      <c r="BV35" s="464"/>
      <c r="BW35" s="464"/>
      <c r="BX35" s="464"/>
      <c r="BY35" s="464"/>
      <c r="BZ35" s="464"/>
      <c r="CA35" s="464"/>
      <c r="CB35" s="464"/>
      <c r="CC35" s="464"/>
      <c r="CD35" s="464"/>
      <c r="CE35" s="464"/>
      <c r="CF35" s="464"/>
      <c r="CG35" s="464"/>
      <c r="CH35" s="464"/>
      <c r="CI35" s="464"/>
      <c r="CJ35" s="464"/>
      <c r="CK35" s="464"/>
    </row>
    <row r="36" spans="1:89" ht="48.75" customHeight="1" x14ac:dyDescent="0.35">
      <c r="A36" s="420"/>
      <c r="B36" s="421" t="s">
        <v>781</v>
      </c>
      <c r="C36" s="832" t="s">
        <v>782</v>
      </c>
      <c r="D36" s="564"/>
      <c r="E36" s="564"/>
      <c r="F36" s="564"/>
      <c r="G36" s="564"/>
      <c r="H36" s="564"/>
      <c r="I36" s="564"/>
      <c r="J36" s="564"/>
      <c r="K36" s="464"/>
      <c r="L36" s="464"/>
      <c r="M36" s="464"/>
      <c r="N36" s="464"/>
      <c r="O36" s="464"/>
      <c r="P36" s="464"/>
      <c r="Q36" s="464"/>
      <c r="R36" s="464"/>
      <c r="S36" s="464"/>
      <c r="T36" s="464"/>
      <c r="U36" s="464"/>
      <c r="V36" s="464"/>
      <c r="W36" s="464"/>
      <c r="X36" s="464"/>
      <c r="Y36" s="464"/>
      <c r="Z36" s="464"/>
      <c r="AA36" s="464"/>
      <c r="AB36" s="464"/>
      <c r="AC36" s="464"/>
      <c r="AD36" s="464"/>
      <c r="AE36" s="464"/>
      <c r="AF36" s="464"/>
      <c r="AG36" s="464"/>
      <c r="AH36" s="464"/>
      <c r="AI36" s="464"/>
      <c r="AJ36" s="464"/>
      <c r="AK36" s="464"/>
      <c r="AL36" s="464"/>
      <c r="AM36" s="464"/>
      <c r="AN36" s="464"/>
      <c r="AO36" s="464"/>
      <c r="AP36" s="464"/>
      <c r="AQ36" s="464"/>
      <c r="AR36" s="464"/>
      <c r="AS36" s="464"/>
      <c r="AT36" s="464"/>
      <c r="AU36" s="464"/>
      <c r="AV36" s="464"/>
      <c r="AW36" s="464"/>
      <c r="AX36" s="464"/>
      <c r="AY36" s="464"/>
      <c r="AZ36" s="464"/>
      <c r="BA36" s="464"/>
      <c r="BB36" s="464"/>
      <c r="BC36" s="464"/>
      <c r="BD36" s="464"/>
      <c r="BE36" s="464"/>
      <c r="BF36" s="464"/>
      <c r="BG36" s="464"/>
      <c r="BH36" s="464"/>
      <c r="BI36" s="464"/>
      <c r="BJ36" s="464"/>
      <c r="BK36" s="464"/>
      <c r="BL36" s="464"/>
      <c r="BM36" s="464"/>
      <c r="BN36" s="464"/>
      <c r="BO36" s="464"/>
      <c r="BP36" s="464"/>
      <c r="BQ36" s="464"/>
      <c r="BR36" s="464"/>
      <c r="BS36" s="464"/>
      <c r="BT36" s="464"/>
      <c r="BU36" s="464"/>
      <c r="BV36" s="464"/>
      <c r="BW36" s="464"/>
      <c r="BX36" s="464"/>
      <c r="BY36" s="464"/>
      <c r="BZ36" s="464"/>
      <c r="CA36" s="464"/>
      <c r="CB36" s="464"/>
      <c r="CC36" s="464"/>
      <c r="CD36" s="464"/>
      <c r="CE36" s="464"/>
      <c r="CF36" s="464"/>
      <c r="CG36" s="464"/>
      <c r="CH36" s="464"/>
      <c r="CI36" s="464"/>
      <c r="CJ36" s="464"/>
      <c r="CK36" s="464"/>
    </row>
    <row r="37" spans="1:89" x14ac:dyDescent="0.35">
      <c r="A37" s="420"/>
      <c r="B37" s="418"/>
      <c r="C37" s="418"/>
      <c r="D37" s="418"/>
      <c r="E37" s="418"/>
      <c r="F37" s="418"/>
      <c r="G37" s="418"/>
      <c r="H37" s="418"/>
      <c r="I37" s="418"/>
      <c r="J37" s="418"/>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4"/>
      <c r="AN37" s="464"/>
      <c r="AO37" s="464"/>
      <c r="AP37" s="464"/>
      <c r="AQ37" s="464"/>
      <c r="AR37" s="464"/>
      <c r="AS37" s="464"/>
      <c r="AT37" s="464"/>
      <c r="AU37" s="464"/>
      <c r="AV37" s="464"/>
      <c r="AW37" s="464"/>
      <c r="AX37" s="464"/>
      <c r="AY37" s="464"/>
      <c r="AZ37" s="464"/>
      <c r="BA37" s="464"/>
      <c r="BB37" s="464"/>
      <c r="BC37" s="464"/>
      <c r="BD37" s="464"/>
      <c r="BE37" s="464"/>
      <c r="BF37" s="464"/>
      <c r="BG37" s="464"/>
      <c r="BH37" s="464"/>
      <c r="BI37" s="464"/>
      <c r="BJ37" s="464"/>
      <c r="BK37" s="464"/>
      <c r="BL37" s="464"/>
      <c r="BM37" s="464"/>
      <c r="BN37" s="464"/>
      <c r="BO37" s="464"/>
      <c r="BP37" s="464"/>
      <c r="BQ37" s="464"/>
      <c r="BR37" s="464"/>
      <c r="BS37" s="464"/>
      <c r="BT37" s="464"/>
      <c r="BU37" s="464"/>
      <c r="BV37" s="464"/>
      <c r="BW37" s="464"/>
      <c r="BX37" s="464"/>
      <c r="BY37" s="464"/>
      <c r="BZ37" s="464"/>
      <c r="CA37" s="464"/>
      <c r="CB37" s="464"/>
      <c r="CC37" s="464"/>
      <c r="CD37" s="464"/>
      <c r="CE37" s="464"/>
      <c r="CF37" s="464"/>
      <c r="CG37" s="464"/>
      <c r="CH37" s="464"/>
      <c r="CI37" s="464"/>
      <c r="CJ37" s="464"/>
      <c r="CK37" s="464"/>
    </row>
    <row r="38" spans="1:89" ht="37" customHeight="1" x14ac:dyDescent="0.35">
      <c r="A38" s="419" t="s">
        <v>783</v>
      </c>
      <c r="B38" s="832" t="s">
        <v>784</v>
      </c>
      <c r="C38" s="564"/>
      <c r="D38" s="564"/>
      <c r="E38" s="564"/>
      <c r="F38" s="564"/>
      <c r="G38" s="564"/>
      <c r="H38" s="564"/>
      <c r="I38" s="564"/>
      <c r="J38" s="564"/>
      <c r="K38" s="464"/>
      <c r="L38" s="464"/>
      <c r="M38" s="464"/>
      <c r="N38" s="464"/>
      <c r="O38" s="464"/>
      <c r="P38" s="464"/>
      <c r="Q38" s="464"/>
      <c r="R38" s="464"/>
      <c r="S38" s="464"/>
      <c r="T38" s="464"/>
      <c r="U38" s="464"/>
      <c r="V38" s="464"/>
      <c r="W38" s="464"/>
      <c r="X38" s="464"/>
      <c r="Y38" s="464"/>
      <c r="Z38" s="464"/>
      <c r="AA38" s="464"/>
      <c r="AB38" s="464"/>
      <c r="AC38" s="464"/>
      <c r="AD38" s="464"/>
      <c r="AE38" s="464"/>
      <c r="AF38" s="464"/>
      <c r="AG38" s="464"/>
      <c r="AH38" s="464"/>
      <c r="AI38" s="464"/>
      <c r="AJ38" s="464"/>
      <c r="AK38" s="464"/>
      <c r="AL38" s="464"/>
      <c r="AM38" s="464"/>
      <c r="AN38" s="464"/>
      <c r="AO38" s="464"/>
      <c r="AP38" s="464"/>
      <c r="AQ38" s="464"/>
      <c r="AR38" s="464"/>
      <c r="AS38" s="464"/>
      <c r="AT38" s="464"/>
      <c r="AU38" s="464"/>
      <c r="AV38" s="464"/>
      <c r="AW38" s="464"/>
      <c r="AX38" s="464"/>
      <c r="AY38" s="464"/>
      <c r="AZ38" s="464"/>
      <c r="BA38" s="464"/>
      <c r="BB38" s="464"/>
      <c r="BC38" s="464"/>
      <c r="BD38" s="464"/>
      <c r="BE38" s="464"/>
      <c r="BF38" s="464"/>
      <c r="BG38" s="464"/>
      <c r="BH38" s="464"/>
      <c r="BI38" s="464"/>
      <c r="BJ38" s="464"/>
      <c r="BK38" s="464"/>
      <c r="BL38" s="464"/>
      <c r="BM38" s="464"/>
      <c r="BN38" s="464"/>
      <c r="BO38" s="464"/>
      <c r="BP38" s="464"/>
      <c r="BQ38" s="464"/>
      <c r="BR38" s="464"/>
      <c r="BS38" s="464"/>
      <c r="BT38" s="464"/>
      <c r="BU38" s="464"/>
      <c r="BV38" s="464"/>
      <c r="BW38" s="464"/>
      <c r="BX38" s="464"/>
      <c r="BY38" s="464"/>
      <c r="BZ38" s="464"/>
      <c r="CA38" s="464"/>
      <c r="CB38" s="464"/>
      <c r="CC38" s="464"/>
      <c r="CD38" s="464"/>
      <c r="CE38" s="464"/>
      <c r="CF38" s="464"/>
      <c r="CG38" s="464"/>
      <c r="CH38" s="464"/>
      <c r="CI38" s="464"/>
      <c r="CJ38" s="464"/>
      <c r="CK38" s="464"/>
    </row>
    <row r="39" spans="1:89" x14ac:dyDescent="0.35">
      <c r="A39" s="419"/>
      <c r="B39" s="418"/>
      <c r="C39" s="418"/>
      <c r="D39" s="418"/>
      <c r="E39" s="418"/>
      <c r="F39" s="418"/>
      <c r="G39" s="418"/>
      <c r="H39" s="418"/>
      <c r="I39" s="418"/>
      <c r="J39" s="418"/>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464"/>
      <c r="BJ39" s="464"/>
      <c r="BK39" s="464"/>
      <c r="BL39" s="464"/>
      <c r="BM39" s="464"/>
      <c r="BN39" s="464"/>
      <c r="BO39" s="464"/>
      <c r="BP39" s="464"/>
      <c r="BQ39" s="464"/>
      <c r="BR39" s="464"/>
      <c r="BS39" s="464"/>
      <c r="BT39" s="464"/>
      <c r="BU39" s="464"/>
      <c r="BV39" s="464"/>
      <c r="BW39" s="464"/>
      <c r="BX39" s="464"/>
      <c r="BY39" s="464"/>
      <c r="BZ39" s="464"/>
      <c r="CA39" s="464"/>
      <c r="CB39" s="464"/>
      <c r="CC39" s="464"/>
      <c r="CD39" s="464"/>
      <c r="CE39" s="464"/>
      <c r="CF39" s="464"/>
      <c r="CG39" s="464"/>
      <c r="CH39" s="464"/>
      <c r="CI39" s="464"/>
      <c r="CJ39" s="464"/>
      <c r="CK39" s="464"/>
    </row>
    <row r="40" spans="1:89" ht="36" customHeight="1" x14ac:dyDescent="0.35">
      <c r="A40" s="419" t="s">
        <v>785</v>
      </c>
      <c r="B40" s="832" t="s">
        <v>786</v>
      </c>
      <c r="C40" s="564"/>
      <c r="D40" s="564"/>
      <c r="E40" s="564"/>
      <c r="F40" s="564"/>
      <c r="G40" s="564"/>
      <c r="H40" s="564"/>
      <c r="I40" s="564"/>
      <c r="J40" s="564"/>
      <c r="K40" s="464"/>
      <c r="L40" s="464"/>
      <c r="M40" s="464"/>
      <c r="N40" s="464"/>
      <c r="O40" s="464"/>
      <c r="P40" s="464"/>
      <c r="Q40" s="464"/>
      <c r="R40" s="464"/>
      <c r="S40" s="464"/>
      <c r="T40" s="464"/>
      <c r="U40" s="464"/>
      <c r="V40" s="464"/>
      <c r="W40" s="464"/>
      <c r="X40" s="464"/>
      <c r="Y40" s="464"/>
      <c r="Z40" s="464"/>
      <c r="AA40" s="464"/>
      <c r="AB40" s="464"/>
      <c r="AC40" s="464"/>
      <c r="AD40" s="464"/>
      <c r="AE40" s="464"/>
      <c r="AF40" s="464"/>
      <c r="AG40" s="464"/>
      <c r="AH40" s="464"/>
      <c r="AI40" s="464"/>
      <c r="AJ40" s="464"/>
      <c r="AK40" s="464"/>
      <c r="AL40" s="464"/>
      <c r="AM40" s="464"/>
      <c r="AN40" s="464"/>
      <c r="AO40" s="464"/>
      <c r="AP40" s="464"/>
      <c r="AQ40" s="464"/>
      <c r="AR40" s="464"/>
      <c r="AS40" s="464"/>
      <c r="AT40" s="464"/>
      <c r="AU40" s="464"/>
      <c r="AV40" s="464"/>
      <c r="AW40" s="464"/>
      <c r="AX40" s="464"/>
      <c r="AY40" s="464"/>
      <c r="AZ40" s="464"/>
      <c r="BA40" s="464"/>
      <c r="BB40" s="464"/>
      <c r="BC40" s="464"/>
      <c r="BD40" s="464"/>
      <c r="BE40" s="464"/>
      <c r="BF40" s="464"/>
      <c r="BG40" s="464"/>
      <c r="BH40" s="464"/>
      <c r="BI40" s="464"/>
      <c r="BJ40" s="464"/>
      <c r="BK40" s="464"/>
      <c r="BL40" s="464"/>
      <c r="BM40" s="464"/>
      <c r="BN40" s="464"/>
      <c r="BO40" s="464"/>
      <c r="BP40" s="464"/>
      <c r="BQ40" s="464"/>
      <c r="BR40" s="464"/>
      <c r="BS40" s="464"/>
      <c r="BT40" s="464"/>
      <c r="BU40" s="464"/>
      <c r="BV40" s="464"/>
      <c r="BW40" s="464"/>
      <c r="BX40" s="464"/>
      <c r="BY40" s="464"/>
      <c r="BZ40" s="464"/>
      <c r="CA40" s="464"/>
      <c r="CB40" s="464"/>
      <c r="CC40" s="464"/>
      <c r="CD40" s="464"/>
      <c r="CE40" s="464"/>
      <c r="CF40" s="464"/>
      <c r="CG40" s="464"/>
      <c r="CH40" s="464"/>
      <c r="CI40" s="464"/>
      <c r="CJ40" s="464"/>
      <c r="CK40" s="464"/>
    </row>
    <row r="41" spans="1:89" x14ac:dyDescent="0.35">
      <c r="A41" s="419"/>
      <c r="B41" s="418"/>
      <c r="C41" s="418"/>
      <c r="D41" s="418"/>
      <c r="E41" s="418"/>
      <c r="F41" s="418"/>
      <c r="G41" s="418"/>
      <c r="H41" s="418"/>
      <c r="I41" s="418"/>
      <c r="J41" s="418"/>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464"/>
      <c r="AS41" s="464"/>
      <c r="AT41" s="464"/>
      <c r="AU41" s="464"/>
      <c r="AV41" s="464"/>
      <c r="AW41" s="464"/>
      <c r="AX41" s="464"/>
      <c r="AY41" s="464"/>
      <c r="AZ41" s="464"/>
      <c r="BA41" s="464"/>
      <c r="BB41" s="464"/>
      <c r="BC41" s="464"/>
      <c r="BD41" s="464"/>
      <c r="BE41" s="464"/>
      <c r="BF41" s="464"/>
      <c r="BG41" s="464"/>
      <c r="BH41" s="464"/>
      <c r="BI41" s="464"/>
      <c r="BJ41" s="464"/>
      <c r="BK41" s="464"/>
      <c r="BL41" s="464"/>
      <c r="BM41" s="464"/>
      <c r="BN41" s="464"/>
      <c r="BO41" s="464"/>
      <c r="BP41" s="464"/>
      <c r="BQ41" s="464"/>
      <c r="BR41" s="464"/>
      <c r="BS41" s="464"/>
      <c r="BT41" s="464"/>
      <c r="BU41" s="464"/>
      <c r="BV41" s="464"/>
      <c r="BW41" s="464"/>
      <c r="BX41" s="464"/>
      <c r="BY41" s="464"/>
      <c r="BZ41" s="464"/>
      <c r="CA41" s="464"/>
      <c r="CB41" s="464"/>
      <c r="CC41" s="464"/>
      <c r="CD41" s="464"/>
      <c r="CE41" s="464"/>
      <c r="CF41" s="464"/>
      <c r="CG41" s="464"/>
      <c r="CH41" s="464"/>
      <c r="CI41" s="464"/>
      <c r="CJ41" s="464"/>
      <c r="CK41" s="464"/>
    </row>
    <row r="42" spans="1:89" ht="54" customHeight="1" x14ac:dyDescent="0.35">
      <c r="A42" s="419" t="s">
        <v>787</v>
      </c>
      <c r="B42" s="832" t="s">
        <v>788</v>
      </c>
      <c r="C42" s="564"/>
      <c r="D42" s="564"/>
      <c r="E42" s="564"/>
      <c r="F42" s="564"/>
      <c r="G42" s="564"/>
      <c r="H42" s="564"/>
      <c r="I42" s="564"/>
      <c r="J42" s="5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4"/>
      <c r="AJ42" s="464"/>
      <c r="AK42" s="464"/>
      <c r="AL42" s="464"/>
      <c r="AM42" s="464"/>
      <c r="AN42" s="464"/>
      <c r="AO42" s="464"/>
      <c r="AP42" s="464"/>
      <c r="AQ42" s="464"/>
      <c r="AR42" s="464"/>
      <c r="AS42" s="464"/>
      <c r="AT42" s="464"/>
      <c r="AU42" s="464"/>
      <c r="AV42" s="464"/>
      <c r="AW42" s="464"/>
      <c r="AX42" s="464"/>
      <c r="AY42" s="464"/>
      <c r="AZ42" s="464"/>
      <c r="BA42" s="464"/>
      <c r="BB42" s="464"/>
      <c r="BC42" s="464"/>
      <c r="BD42" s="464"/>
      <c r="BE42" s="464"/>
      <c r="BF42" s="464"/>
      <c r="BG42" s="464"/>
      <c r="BH42" s="464"/>
      <c r="BI42" s="464"/>
      <c r="BJ42" s="464"/>
      <c r="BK42" s="464"/>
      <c r="BL42" s="464"/>
      <c r="BM42" s="464"/>
      <c r="BN42" s="464"/>
      <c r="BO42" s="464"/>
      <c r="BP42" s="464"/>
      <c r="BQ42" s="464"/>
      <c r="BR42" s="464"/>
      <c r="BS42" s="464"/>
      <c r="BT42" s="464"/>
      <c r="BU42" s="464"/>
      <c r="BV42" s="464"/>
      <c r="BW42" s="464"/>
      <c r="BX42" s="464"/>
      <c r="BY42" s="464"/>
      <c r="BZ42" s="464"/>
      <c r="CA42" s="464"/>
      <c r="CB42" s="464"/>
      <c r="CC42" s="464"/>
      <c r="CD42" s="464"/>
      <c r="CE42" s="464"/>
      <c r="CF42" s="464"/>
      <c r="CG42" s="464"/>
      <c r="CH42" s="464"/>
      <c r="CI42" s="464"/>
      <c r="CJ42" s="464"/>
      <c r="CK42" s="464"/>
    </row>
    <row r="43" spans="1:89" x14ac:dyDescent="0.35">
      <c r="A43" s="419"/>
      <c r="B43" s="418"/>
      <c r="C43" s="418"/>
      <c r="D43" s="418"/>
      <c r="E43" s="418"/>
      <c r="F43" s="418"/>
      <c r="G43" s="418"/>
      <c r="H43" s="418"/>
      <c r="I43" s="418"/>
      <c r="J43" s="418"/>
      <c r="K43" s="464"/>
      <c r="L43" s="464"/>
      <c r="M43" s="464"/>
      <c r="N43" s="464"/>
      <c r="O43" s="464"/>
      <c r="P43" s="464"/>
      <c r="Q43" s="464"/>
      <c r="R43" s="464"/>
      <c r="S43" s="464"/>
      <c r="T43" s="464"/>
      <c r="U43" s="464"/>
      <c r="V43" s="464"/>
      <c r="W43" s="464"/>
      <c r="X43" s="464"/>
      <c r="Y43" s="464"/>
      <c r="Z43" s="464"/>
      <c r="AA43" s="464"/>
      <c r="AB43" s="464"/>
      <c r="AC43" s="464"/>
      <c r="AD43" s="464"/>
      <c r="AE43" s="464"/>
      <c r="AF43" s="464"/>
      <c r="AG43" s="464"/>
      <c r="AH43" s="464"/>
      <c r="AI43" s="464"/>
      <c r="AJ43" s="464"/>
      <c r="AK43" s="464"/>
      <c r="AL43" s="464"/>
      <c r="AM43" s="464"/>
      <c r="AN43" s="464"/>
      <c r="AO43" s="464"/>
      <c r="AP43" s="464"/>
      <c r="AQ43" s="464"/>
      <c r="AR43" s="464"/>
      <c r="AS43" s="464"/>
      <c r="AT43" s="464"/>
      <c r="AU43" s="464"/>
      <c r="AV43" s="464"/>
      <c r="AW43" s="464"/>
      <c r="AX43" s="464"/>
      <c r="AY43" s="464"/>
      <c r="AZ43" s="464"/>
      <c r="BA43" s="464"/>
      <c r="BB43" s="464"/>
      <c r="BC43" s="464"/>
      <c r="BD43" s="464"/>
      <c r="BE43" s="464"/>
      <c r="BF43" s="464"/>
      <c r="BG43" s="464"/>
      <c r="BH43" s="464"/>
      <c r="BI43" s="464"/>
      <c r="BJ43" s="464"/>
      <c r="BK43" s="464"/>
      <c r="BL43" s="464"/>
      <c r="BM43" s="464"/>
      <c r="BN43" s="464"/>
      <c r="BO43" s="464"/>
      <c r="BP43" s="464"/>
      <c r="BQ43" s="464"/>
      <c r="BR43" s="464"/>
      <c r="BS43" s="464"/>
      <c r="BT43" s="464"/>
      <c r="BU43" s="464"/>
      <c r="BV43" s="464"/>
      <c r="BW43" s="464"/>
      <c r="BX43" s="464"/>
      <c r="BY43" s="464"/>
      <c r="BZ43" s="464"/>
      <c r="CA43" s="464"/>
      <c r="CB43" s="464"/>
      <c r="CC43" s="464"/>
      <c r="CD43" s="464"/>
      <c r="CE43" s="464"/>
      <c r="CF43" s="464"/>
      <c r="CG43" s="464"/>
      <c r="CH43" s="464"/>
      <c r="CI43" s="464"/>
      <c r="CJ43" s="464"/>
      <c r="CK43" s="464"/>
    </row>
    <row r="44" spans="1:89" x14ac:dyDescent="0.35">
      <c r="A44" s="419" t="s">
        <v>789</v>
      </c>
      <c r="B44" s="418" t="s">
        <v>790</v>
      </c>
      <c r="C44" s="418"/>
      <c r="D44" s="418"/>
      <c r="E44" s="418"/>
      <c r="F44" s="418"/>
      <c r="G44" s="418"/>
      <c r="H44" s="418"/>
      <c r="I44" s="418"/>
      <c r="J44" s="418"/>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c r="AR44" s="464"/>
      <c r="AS44" s="464"/>
      <c r="AT44" s="464"/>
      <c r="AU44" s="464"/>
      <c r="AV44" s="464"/>
      <c r="AW44" s="464"/>
      <c r="AX44" s="464"/>
      <c r="AY44" s="464"/>
      <c r="AZ44" s="464"/>
      <c r="BA44" s="464"/>
      <c r="BB44" s="464"/>
      <c r="BC44" s="464"/>
      <c r="BD44" s="464"/>
      <c r="BE44" s="464"/>
      <c r="BF44" s="464"/>
      <c r="BG44" s="464"/>
      <c r="BH44" s="464"/>
      <c r="BI44" s="464"/>
      <c r="BJ44" s="464"/>
      <c r="BK44" s="464"/>
      <c r="BL44" s="464"/>
      <c r="BM44" s="464"/>
      <c r="BN44" s="464"/>
      <c r="BO44" s="464"/>
      <c r="BP44" s="464"/>
      <c r="BQ44" s="464"/>
      <c r="BR44" s="464"/>
      <c r="BS44" s="464"/>
      <c r="BT44" s="464"/>
      <c r="BU44" s="464"/>
      <c r="BV44" s="464"/>
      <c r="BW44" s="464"/>
      <c r="BX44" s="464"/>
      <c r="BY44" s="464"/>
      <c r="BZ44" s="464"/>
      <c r="CA44" s="464"/>
      <c r="CB44" s="464"/>
      <c r="CC44" s="464"/>
      <c r="CD44" s="464"/>
      <c r="CE44" s="464"/>
      <c r="CF44" s="464"/>
      <c r="CG44" s="464"/>
      <c r="CH44" s="464"/>
      <c r="CI44" s="464"/>
      <c r="CJ44" s="464"/>
      <c r="CK44" s="464"/>
    </row>
    <row r="45" spans="1:89" x14ac:dyDescent="0.35">
      <c r="A45" s="420"/>
      <c r="B45" s="418"/>
      <c r="C45" s="418"/>
      <c r="D45" s="418"/>
      <c r="E45" s="418"/>
      <c r="F45" s="418"/>
      <c r="G45" s="418"/>
      <c r="H45" s="418"/>
      <c r="I45" s="418"/>
      <c r="J45" s="418"/>
      <c r="K45" s="464"/>
      <c r="L45" s="464"/>
      <c r="M45" s="464"/>
      <c r="N45" s="464"/>
      <c r="O45" s="464"/>
      <c r="P45" s="464"/>
      <c r="Q45" s="464"/>
      <c r="R45" s="464"/>
      <c r="S45" s="464"/>
      <c r="T45" s="464"/>
      <c r="U45" s="464"/>
      <c r="V45" s="464"/>
      <c r="W45" s="464"/>
      <c r="X45" s="464"/>
      <c r="Y45" s="464"/>
      <c r="Z45" s="464"/>
      <c r="AA45" s="464"/>
      <c r="AB45" s="464"/>
      <c r="AC45" s="464"/>
      <c r="AD45" s="464"/>
      <c r="AE45" s="464"/>
      <c r="AF45" s="464"/>
      <c r="AG45" s="464"/>
      <c r="AH45" s="464"/>
      <c r="AI45" s="464"/>
      <c r="AJ45" s="464"/>
      <c r="AK45" s="464"/>
      <c r="AL45" s="464"/>
      <c r="AM45" s="464"/>
      <c r="AN45" s="464"/>
      <c r="AO45" s="464"/>
      <c r="AP45" s="464"/>
      <c r="AQ45" s="464"/>
      <c r="AR45" s="464"/>
      <c r="AS45" s="464"/>
      <c r="AT45" s="464"/>
      <c r="AU45" s="464"/>
      <c r="AV45" s="464"/>
      <c r="AW45" s="464"/>
      <c r="AX45" s="464"/>
      <c r="AY45" s="464"/>
      <c r="AZ45" s="464"/>
      <c r="BA45" s="464"/>
      <c r="BB45" s="464"/>
      <c r="BC45" s="464"/>
      <c r="BD45" s="464"/>
      <c r="BE45" s="464"/>
      <c r="BF45" s="464"/>
      <c r="BG45" s="464"/>
      <c r="BH45" s="464"/>
      <c r="BI45" s="464"/>
      <c r="BJ45" s="464"/>
      <c r="BK45" s="464"/>
      <c r="BL45" s="464"/>
      <c r="BM45" s="464"/>
      <c r="BN45" s="464"/>
      <c r="BO45" s="464"/>
      <c r="BP45" s="464"/>
      <c r="BQ45" s="464"/>
      <c r="BR45" s="464"/>
      <c r="BS45" s="464"/>
      <c r="BT45" s="464"/>
      <c r="BU45" s="464"/>
      <c r="BV45" s="464"/>
      <c r="BW45" s="464"/>
      <c r="BX45" s="464"/>
      <c r="BY45" s="464"/>
      <c r="BZ45" s="464"/>
      <c r="CA45" s="464"/>
      <c r="CB45" s="464"/>
      <c r="CC45" s="464"/>
      <c r="CD45" s="464"/>
      <c r="CE45" s="464"/>
      <c r="CF45" s="464"/>
      <c r="CG45" s="464"/>
      <c r="CH45" s="464"/>
      <c r="CI45" s="464"/>
      <c r="CJ45" s="464"/>
      <c r="CK45" s="464"/>
    </row>
    <row r="46" spans="1:89" ht="48" customHeight="1" x14ac:dyDescent="0.35">
      <c r="A46" s="420"/>
      <c r="B46" s="421" t="s">
        <v>777</v>
      </c>
      <c r="C46" s="832" t="s">
        <v>791</v>
      </c>
      <c r="D46" s="564"/>
      <c r="E46" s="564"/>
      <c r="F46" s="564"/>
      <c r="G46" s="564"/>
      <c r="H46" s="564"/>
      <c r="I46" s="564"/>
      <c r="J46" s="5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4"/>
      <c r="AJ46" s="464"/>
      <c r="AK46" s="464"/>
      <c r="AL46" s="464"/>
      <c r="AM46" s="464"/>
      <c r="AN46" s="464"/>
      <c r="AO46" s="464"/>
      <c r="AP46" s="464"/>
      <c r="AQ46" s="464"/>
      <c r="AR46" s="464"/>
      <c r="AS46" s="464"/>
      <c r="AT46" s="464"/>
      <c r="AU46" s="464"/>
      <c r="AV46" s="464"/>
      <c r="AW46" s="464"/>
      <c r="AX46" s="464"/>
      <c r="AY46" s="464"/>
      <c r="AZ46" s="464"/>
      <c r="BA46" s="464"/>
      <c r="BB46" s="464"/>
      <c r="BC46" s="464"/>
      <c r="BD46" s="464"/>
      <c r="BE46" s="464"/>
      <c r="BF46" s="464"/>
      <c r="BG46" s="464"/>
      <c r="BH46" s="464"/>
      <c r="BI46" s="464"/>
      <c r="BJ46" s="464"/>
      <c r="BK46" s="464"/>
      <c r="BL46" s="464"/>
      <c r="BM46" s="464"/>
      <c r="BN46" s="464"/>
      <c r="BO46" s="464"/>
      <c r="BP46" s="464"/>
      <c r="BQ46" s="464"/>
      <c r="BR46" s="464"/>
      <c r="BS46" s="464"/>
      <c r="BT46" s="464"/>
      <c r="BU46" s="464"/>
      <c r="BV46" s="464"/>
      <c r="BW46" s="464"/>
      <c r="BX46" s="464"/>
      <c r="BY46" s="464"/>
      <c r="BZ46" s="464"/>
      <c r="CA46" s="464"/>
      <c r="CB46" s="464"/>
      <c r="CC46" s="464"/>
      <c r="CD46" s="464"/>
      <c r="CE46" s="464"/>
      <c r="CF46" s="464"/>
      <c r="CG46" s="464"/>
      <c r="CH46" s="464"/>
      <c r="CI46" s="464"/>
      <c r="CJ46" s="464"/>
      <c r="CK46" s="464"/>
    </row>
    <row r="47" spans="1:89" ht="50.25" customHeight="1" x14ac:dyDescent="0.35">
      <c r="A47" s="420"/>
      <c r="B47" s="421" t="s">
        <v>8</v>
      </c>
      <c r="C47" s="832" t="s">
        <v>792</v>
      </c>
      <c r="D47" s="564"/>
      <c r="E47" s="564"/>
      <c r="F47" s="564"/>
      <c r="G47" s="564"/>
      <c r="H47" s="564"/>
      <c r="I47" s="564"/>
      <c r="J47" s="5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464"/>
      <c r="BA47" s="464"/>
      <c r="BB47" s="464"/>
      <c r="BC47" s="464"/>
      <c r="BD47" s="464"/>
      <c r="BE47" s="464"/>
      <c r="BF47" s="464"/>
      <c r="BG47" s="464"/>
      <c r="BH47" s="464"/>
      <c r="BI47" s="464"/>
      <c r="BJ47" s="464"/>
      <c r="BK47" s="464"/>
      <c r="BL47" s="464"/>
      <c r="BM47" s="464"/>
      <c r="BN47" s="464"/>
      <c r="BO47" s="464"/>
      <c r="BP47" s="464"/>
      <c r="BQ47" s="464"/>
      <c r="BR47" s="464"/>
      <c r="BS47" s="464"/>
      <c r="BT47" s="464"/>
      <c r="BU47" s="464"/>
      <c r="BV47" s="464"/>
      <c r="BW47" s="464"/>
      <c r="BX47" s="464"/>
      <c r="BY47" s="464"/>
      <c r="BZ47" s="464"/>
      <c r="CA47" s="464"/>
      <c r="CB47" s="464"/>
      <c r="CC47" s="464"/>
      <c r="CD47" s="464"/>
      <c r="CE47" s="464"/>
      <c r="CF47" s="464"/>
      <c r="CG47" s="464"/>
      <c r="CH47" s="464"/>
      <c r="CI47" s="464"/>
      <c r="CJ47" s="464"/>
      <c r="CK47" s="464"/>
    </row>
    <row r="48" spans="1:89" ht="79.5" customHeight="1" x14ac:dyDescent="0.35">
      <c r="A48" s="420"/>
      <c r="B48" s="421" t="s">
        <v>10</v>
      </c>
      <c r="C48" s="832" t="s">
        <v>793</v>
      </c>
      <c r="D48" s="564"/>
      <c r="E48" s="564"/>
      <c r="F48" s="564"/>
      <c r="G48" s="564"/>
      <c r="H48" s="564"/>
      <c r="I48" s="564"/>
      <c r="J48" s="5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4"/>
      <c r="AY48" s="464"/>
      <c r="AZ48" s="464"/>
      <c r="BA48" s="464"/>
      <c r="BB48" s="464"/>
      <c r="BC48" s="464"/>
      <c r="BD48" s="464"/>
      <c r="BE48" s="464"/>
      <c r="BF48" s="464"/>
      <c r="BG48" s="464"/>
      <c r="BH48" s="464"/>
      <c r="BI48" s="464"/>
      <c r="BJ48" s="464"/>
      <c r="BK48" s="464"/>
      <c r="BL48" s="464"/>
      <c r="BM48" s="464"/>
      <c r="BN48" s="464"/>
      <c r="BO48" s="464"/>
      <c r="BP48" s="464"/>
      <c r="BQ48" s="464"/>
      <c r="BR48" s="464"/>
      <c r="BS48" s="464"/>
      <c r="BT48" s="464"/>
      <c r="BU48" s="464"/>
      <c r="BV48" s="464"/>
      <c r="BW48" s="464"/>
      <c r="BX48" s="464"/>
      <c r="BY48" s="464"/>
      <c r="BZ48" s="464"/>
      <c r="CA48" s="464"/>
      <c r="CB48" s="464"/>
      <c r="CC48" s="464"/>
      <c r="CD48" s="464"/>
      <c r="CE48" s="464"/>
      <c r="CF48" s="464"/>
      <c r="CG48" s="464"/>
      <c r="CH48" s="464"/>
      <c r="CI48" s="464"/>
      <c r="CJ48" s="464"/>
      <c r="CK48" s="464"/>
    </row>
    <row r="49" spans="1:89" x14ac:dyDescent="0.35">
      <c r="A49" s="420"/>
      <c r="B49" s="418"/>
      <c r="C49" s="418"/>
      <c r="D49" s="418"/>
      <c r="E49" s="418"/>
      <c r="F49" s="418"/>
      <c r="G49" s="418"/>
      <c r="H49" s="418"/>
      <c r="I49" s="418"/>
      <c r="J49" s="418"/>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4"/>
      <c r="AJ49" s="464"/>
      <c r="AK49" s="464"/>
      <c r="AL49" s="464"/>
      <c r="AM49" s="464"/>
      <c r="AN49" s="464"/>
      <c r="AO49" s="464"/>
      <c r="AP49" s="464"/>
      <c r="AQ49" s="464"/>
      <c r="AR49" s="464"/>
      <c r="AS49" s="464"/>
      <c r="AT49" s="464"/>
      <c r="AU49" s="464"/>
      <c r="AV49" s="464"/>
      <c r="AW49" s="464"/>
      <c r="AX49" s="464"/>
      <c r="AY49" s="464"/>
      <c r="AZ49" s="464"/>
      <c r="BA49" s="464"/>
      <c r="BB49" s="464"/>
      <c r="BC49" s="464"/>
      <c r="BD49" s="464"/>
      <c r="BE49" s="464"/>
      <c r="BF49" s="464"/>
      <c r="BG49" s="464"/>
      <c r="BH49" s="464"/>
      <c r="BI49" s="464"/>
      <c r="BJ49" s="464"/>
      <c r="BK49" s="464"/>
      <c r="BL49" s="464"/>
      <c r="BM49" s="464"/>
      <c r="BN49" s="464"/>
      <c r="BO49" s="464"/>
      <c r="BP49" s="464"/>
      <c r="BQ49" s="464"/>
      <c r="BR49" s="464"/>
      <c r="BS49" s="464"/>
      <c r="BT49" s="464"/>
      <c r="BU49" s="464"/>
      <c r="BV49" s="464"/>
      <c r="BW49" s="464"/>
      <c r="BX49" s="464"/>
      <c r="BY49" s="464"/>
      <c r="BZ49" s="464"/>
      <c r="CA49" s="464"/>
      <c r="CB49" s="464"/>
      <c r="CC49" s="464"/>
      <c r="CD49" s="464"/>
      <c r="CE49" s="464"/>
      <c r="CF49" s="464"/>
      <c r="CG49" s="464"/>
      <c r="CH49" s="464"/>
      <c r="CI49" s="464"/>
      <c r="CJ49" s="464"/>
      <c r="CK49" s="464"/>
    </row>
    <row r="50" spans="1:89" ht="80.25" customHeight="1" x14ac:dyDescent="0.35">
      <c r="A50" s="419" t="s">
        <v>794</v>
      </c>
      <c r="B50" s="832" t="s">
        <v>795</v>
      </c>
      <c r="C50" s="564"/>
      <c r="D50" s="564"/>
      <c r="E50" s="564"/>
      <c r="F50" s="564"/>
      <c r="G50" s="564"/>
      <c r="H50" s="564"/>
      <c r="I50" s="564"/>
      <c r="J50" s="5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4"/>
      <c r="AK50" s="464"/>
      <c r="AL50" s="464"/>
      <c r="AM50" s="464"/>
      <c r="AN50" s="464"/>
      <c r="AO50" s="464"/>
      <c r="AP50" s="464"/>
      <c r="AQ50" s="464"/>
      <c r="AR50" s="464"/>
      <c r="AS50" s="464"/>
      <c r="AT50" s="464"/>
      <c r="AU50" s="464"/>
      <c r="AV50" s="464"/>
      <c r="AW50" s="464"/>
      <c r="AX50" s="464"/>
      <c r="AY50" s="464"/>
      <c r="AZ50" s="464"/>
      <c r="BA50" s="464"/>
      <c r="BB50" s="464"/>
      <c r="BC50" s="464"/>
      <c r="BD50" s="464"/>
      <c r="BE50" s="464"/>
      <c r="BF50" s="464"/>
      <c r="BG50" s="464"/>
      <c r="BH50" s="464"/>
      <c r="BI50" s="464"/>
      <c r="BJ50" s="464"/>
      <c r="BK50" s="464"/>
      <c r="BL50" s="464"/>
      <c r="BM50" s="464"/>
      <c r="BN50" s="464"/>
      <c r="BO50" s="464"/>
      <c r="BP50" s="464"/>
      <c r="BQ50" s="464"/>
      <c r="BR50" s="464"/>
      <c r="BS50" s="464"/>
      <c r="BT50" s="464"/>
      <c r="BU50" s="464"/>
      <c r="BV50" s="464"/>
      <c r="BW50" s="464"/>
      <c r="BX50" s="464"/>
      <c r="BY50" s="464"/>
      <c r="BZ50" s="464"/>
      <c r="CA50" s="464"/>
      <c r="CB50" s="464"/>
      <c r="CC50" s="464"/>
      <c r="CD50" s="464"/>
      <c r="CE50" s="464"/>
      <c r="CF50" s="464"/>
      <c r="CG50" s="464"/>
      <c r="CH50" s="464"/>
      <c r="CI50" s="464"/>
      <c r="CJ50" s="464"/>
      <c r="CK50" s="464"/>
    </row>
    <row r="51" spans="1:89" x14ac:dyDescent="0.35">
      <c r="A51" s="419"/>
      <c r="B51" s="418"/>
      <c r="C51" s="418"/>
      <c r="D51" s="418"/>
      <c r="E51" s="418"/>
      <c r="F51" s="418"/>
      <c r="G51" s="418"/>
      <c r="H51" s="418"/>
      <c r="I51" s="418"/>
      <c r="J51" s="418"/>
      <c r="K51" s="464"/>
      <c r="L51" s="464"/>
      <c r="M51" s="464"/>
      <c r="N51" s="464"/>
      <c r="O51" s="464"/>
      <c r="P51" s="464"/>
      <c r="Q51" s="464"/>
      <c r="R51" s="464"/>
      <c r="S51" s="464"/>
      <c r="T51" s="464"/>
      <c r="U51" s="464"/>
      <c r="V51" s="464"/>
      <c r="W51" s="464"/>
      <c r="X51" s="464"/>
      <c r="Y51" s="464"/>
      <c r="Z51" s="464"/>
      <c r="AA51" s="464"/>
      <c r="AB51" s="464"/>
      <c r="AC51" s="464"/>
      <c r="AD51" s="464"/>
      <c r="AE51" s="464"/>
      <c r="AF51" s="464"/>
      <c r="AG51" s="464"/>
      <c r="AH51" s="464"/>
      <c r="AI51" s="464"/>
      <c r="AJ51" s="464"/>
      <c r="AK51" s="464"/>
      <c r="AL51" s="464"/>
      <c r="AM51" s="464"/>
      <c r="AN51" s="464"/>
      <c r="AO51" s="464"/>
      <c r="AP51" s="464"/>
      <c r="AQ51" s="464"/>
      <c r="AR51" s="464"/>
      <c r="AS51" s="464"/>
      <c r="AT51" s="464"/>
      <c r="AU51" s="464"/>
      <c r="AV51" s="464"/>
      <c r="AW51" s="464"/>
      <c r="AX51" s="464"/>
      <c r="AY51" s="464"/>
      <c r="AZ51" s="464"/>
      <c r="BA51" s="464"/>
      <c r="BB51" s="464"/>
      <c r="BC51" s="464"/>
      <c r="BD51" s="464"/>
      <c r="BE51" s="464"/>
      <c r="BF51" s="464"/>
      <c r="BG51" s="464"/>
      <c r="BH51" s="464"/>
      <c r="BI51" s="464"/>
      <c r="BJ51" s="464"/>
      <c r="BK51" s="464"/>
      <c r="BL51" s="464"/>
      <c r="BM51" s="464"/>
      <c r="BN51" s="464"/>
      <c r="BO51" s="464"/>
      <c r="BP51" s="464"/>
      <c r="BQ51" s="464"/>
      <c r="BR51" s="464"/>
      <c r="BS51" s="464"/>
      <c r="BT51" s="464"/>
      <c r="BU51" s="464"/>
      <c r="BV51" s="464"/>
      <c r="BW51" s="464"/>
      <c r="BX51" s="464"/>
      <c r="BY51" s="464"/>
      <c r="BZ51" s="464"/>
      <c r="CA51" s="464"/>
      <c r="CB51" s="464"/>
      <c r="CC51" s="464"/>
      <c r="CD51" s="464"/>
      <c r="CE51" s="464"/>
      <c r="CF51" s="464"/>
      <c r="CG51" s="464"/>
      <c r="CH51" s="464"/>
      <c r="CI51" s="464"/>
      <c r="CJ51" s="464"/>
      <c r="CK51" s="464"/>
    </row>
    <row r="52" spans="1:89" ht="33" customHeight="1" x14ac:dyDescent="0.35">
      <c r="A52" s="419" t="s">
        <v>796</v>
      </c>
      <c r="B52" s="832" t="s">
        <v>797</v>
      </c>
      <c r="C52" s="564"/>
      <c r="D52" s="564"/>
      <c r="E52" s="564"/>
      <c r="F52" s="564"/>
      <c r="G52" s="564"/>
      <c r="H52" s="564"/>
      <c r="I52" s="564"/>
      <c r="J52" s="5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c r="AK52" s="464"/>
      <c r="AL52" s="464"/>
      <c r="AM52" s="464"/>
      <c r="AN52" s="464"/>
      <c r="AO52" s="464"/>
      <c r="AP52" s="464"/>
      <c r="AQ52" s="464"/>
      <c r="AR52" s="464"/>
      <c r="AS52" s="464"/>
      <c r="AT52" s="464"/>
      <c r="AU52" s="464"/>
      <c r="AV52" s="464"/>
      <c r="AW52" s="464"/>
      <c r="AX52" s="464"/>
      <c r="AY52" s="464"/>
      <c r="AZ52" s="464"/>
      <c r="BA52" s="464"/>
      <c r="BB52" s="464"/>
      <c r="BC52" s="464"/>
      <c r="BD52" s="464"/>
      <c r="BE52" s="464"/>
      <c r="BF52" s="464"/>
      <c r="BG52" s="464"/>
      <c r="BH52" s="464"/>
      <c r="BI52" s="464"/>
      <c r="BJ52" s="464"/>
      <c r="BK52" s="464"/>
      <c r="BL52" s="464"/>
      <c r="BM52" s="464"/>
      <c r="BN52" s="464"/>
      <c r="BO52" s="464"/>
      <c r="BP52" s="464"/>
      <c r="BQ52" s="464"/>
      <c r="BR52" s="464"/>
      <c r="BS52" s="464"/>
      <c r="BT52" s="464"/>
      <c r="BU52" s="464"/>
      <c r="BV52" s="464"/>
      <c r="BW52" s="464"/>
      <c r="BX52" s="464"/>
      <c r="BY52" s="464"/>
      <c r="BZ52" s="464"/>
      <c r="CA52" s="464"/>
      <c r="CB52" s="464"/>
      <c r="CC52" s="464"/>
      <c r="CD52" s="464"/>
      <c r="CE52" s="464"/>
      <c r="CF52" s="464"/>
      <c r="CG52" s="464"/>
      <c r="CH52" s="464"/>
      <c r="CI52" s="464"/>
      <c r="CJ52" s="464"/>
      <c r="CK52" s="464"/>
    </row>
    <row r="53" spans="1:89" x14ac:dyDescent="0.35">
      <c r="A53" s="419"/>
      <c r="B53" s="418"/>
      <c r="C53" s="418"/>
      <c r="D53" s="418"/>
      <c r="E53" s="418"/>
      <c r="F53" s="418"/>
      <c r="G53" s="418"/>
      <c r="H53" s="418"/>
      <c r="I53" s="418"/>
      <c r="J53" s="418"/>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4"/>
      <c r="AH53" s="464"/>
      <c r="AI53" s="464"/>
      <c r="AJ53" s="464"/>
      <c r="AK53" s="464"/>
      <c r="AL53" s="464"/>
      <c r="AM53" s="464"/>
      <c r="AN53" s="464"/>
      <c r="AO53" s="464"/>
      <c r="AP53" s="464"/>
      <c r="AQ53" s="464"/>
      <c r="AR53" s="464"/>
      <c r="AS53" s="464"/>
      <c r="AT53" s="464"/>
      <c r="AU53" s="464"/>
      <c r="AV53" s="464"/>
      <c r="AW53" s="464"/>
      <c r="AX53" s="464"/>
      <c r="AY53" s="464"/>
      <c r="AZ53" s="464"/>
      <c r="BA53" s="464"/>
      <c r="BB53" s="464"/>
      <c r="BC53" s="464"/>
      <c r="BD53" s="464"/>
      <c r="BE53" s="464"/>
      <c r="BF53" s="464"/>
      <c r="BG53" s="464"/>
      <c r="BH53" s="464"/>
      <c r="BI53" s="464"/>
      <c r="BJ53" s="464"/>
      <c r="BK53" s="464"/>
      <c r="BL53" s="464"/>
      <c r="BM53" s="464"/>
      <c r="BN53" s="464"/>
      <c r="BO53" s="464"/>
      <c r="BP53" s="464"/>
      <c r="BQ53" s="464"/>
      <c r="BR53" s="464"/>
      <c r="BS53" s="464"/>
      <c r="BT53" s="464"/>
      <c r="BU53" s="464"/>
      <c r="BV53" s="464"/>
      <c r="BW53" s="464"/>
      <c r="BX53" s="464"/>
      <c r="BY53" s="464"/>
      <c r="BZ53" s="464"/>
      <c r="CA53" s="464"/>
      <c r="CB53" s="464"/>
      <c r="CC53" s="464"/>
      <c r="CD53" s="464"/>
      <c r="CE53" s="464"/>
      <c r="CF53" s="464"/>
      <c r="CG53" s="464"/>
      <c r="CH53" s="464"/>
      <c r="CI53" s="464"/>
      <c r="CJ53" s="464"/>
      <c r="CK53" s="464"/>
    </row>
    <row r="54" spans="1:89" ht="32.25" customHeight="1" x14ac:dyDescent="0.35">
      <c r="A54" s="419" t="s">
        <v>798</v>
      </c>
      <c r="B54" s="832" t="s">
        <v>799</v>
      </c>
      <c r="C54" s="564"/>
      <c r="D54" s="564"/>
      <c r="E54" s="564"/>
      <c r="F54" s="564"/>
      <c r="G54" s="564"/>
      <c r="H54" s="564"/>
      <c r="I54" s="564"/>
      <c r="J54" s="5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4"/>
      <c r="AJ54" s="464"/>
      <c r="AK54" s="464"/>
      <c r="AL54" s="464"/>
      <c r="AM54" s="464"/>
      <c r="AN54" s="464"/>
      <c r="AO54" s="464"/>
      <c r="AP54" s="464"/>
      <c r="AQ54" s="464"/>
      <c r="AR54" s="464"/>
      <c r="AS54" s="464"/>
      <c r="AT54" s="464"/>
      <c r="AU54" s="464"/>
      <c r="AV54" s="464"/>
      <c r="AW54" s="464"/>
      <c r="AX54" s="464"/>
      <c r="AY54" s="464"/>
      <c r="AZ54" s="464"/>
      <c r="BA54" s="464"/>
      <c r="BB54" s="464"/>
      <c r="BC54" s="464"/>
      <c r="BD54" s="464"/>
      <c r="BE54" s="464"/>
      <c r="BF54" s="464"/>
      <c r="BG54" s="464"/>
      <c r="BH54" s="464"/>
      <c r="BI54" s="464"/>
      <c r="BJ54" s="464"/>
      <c r="BK54" s="464"/>
      <c r="BL54" s="464"/>
      <c r="BM54" s="464"/>
      <c r="BN54" s="464"/>
      <c r="BO54" s="464"/>
      <c r="BP54" s="464"/>
      <c r="BQ54" s="464"/>
      <c r="BR54" s="464"/>
      <c r="BS54" s="464"/>
      <c r="BT54" s="464"/>
      <c r="BU54" s="464"/>
      <c r="BV54" s="464"/>
      <c r="BW54" s="464"/>
      <c r="BX54" s="464"/>
      <c r="BY54" s="464"/>
      <c r="BZ54" s="464"/>
      <c r="CA54" s="464"/>
      <c r="CB54" s="464"/>
      <c r="CC54" s="464"/>
      <c r="CD54" s="464"/>
      <c r="CE54" s="464"/>
      <c r="CF54" s="464"/>
      <c r="CG54" s="464"/>
      <c r="CH54" s="464"/>
      <c r="CI54" s="464"/>
      <c r="CJ54" s="464"/>
      <c r="CK54" s="464"/>
    </row>
    <row r="55" spans="1:89" x14ac:dyDescent="0.35">
      <c r="A55" s="419"/>
      <c r="B55" s="418"/>
      <c r="C55" s="418"/>
      <c r="D55" s="418"/>
      <c r="E55" s="418"/>
      <c r="F55" s="418"/>
      <c r="G55" s="418"/>
      <c r="H55" s="418"/>
      <c r="I55" s="418"/>
      <c r="J55" s="418"/>
      <c r="K55" s="464"/>
      <c r="L55" s="464"/>
      <c r="M55" s="464"/>
      <c r="N55" s="464"/>
      <c r="O55" s="464"/>
      <c r="P55" s="464"/>
      <c r="Q55" s="464"/>
      <c r="R55" s="464"/>
      <c r="S55" s="464"/>
      <c r="T55" s="464"/>
      <c r="U55" s="464"/>
      <c r="V55" s="464"/>
      <c r="W55" s="464"/>
      <c r="X55" s="464"/>
      <c r="Y55" s="464"/>
      <c r="Z55" s="464"/>
      <c r="AA55" s="464"/>
      <c r="AB55" s="464"/>
      <c r="AC55" s="464"/>
      <c r="AD55" s="464"/>
      <c r="AE55" s="464"/>
      <c r="AF55" s="464"/>
      <c r="AG55" s="464"/>
      <c r="AH55" s="464"/>
      <c r="AI55" s="464"/>
      <c r="AJ55" s="464"/>
      <c r="AK55" s="464"/>
      <c r="AL55" s="464"/>
      <c r="AM55" s="464"/>
      <c r="AN55" s="464"/>
      <c r="AO55" s="464"/>
      <c r="AP55" s="464"/>
      <c r="AQ55" s="464"/>
      <c r="AR55" s="464"/>
      <c r="AS55" s="464"/>
      <c r="AT55" s="464"/>
      <c r="AU55" s="464"/>
      <c r="AV55" s="464"/>
      <c r="AW55" s="464"/>
      <c r="AX55" s="464"/>
      <c r="AY55" s="464"/>
      <c r="AZ55" s="464"/>
      <c r="BA55" s="464"/>
      <c r="BB55" s="464"/>
      <c r="BC55" s="464"/>
      <c r="BD55" s="464"/>
      <c r="BE55" s="464"/>
      <c r="BF55" s="464"/>
      <c r="BG55" s="464"/>
      <c r="BH55" s="464"/>
      <c r="BI55" s="464"/>
      <c r="BJ55" s="464"/>
      <c r="BK55" s="464"/>
      <c r="BL55" s="464"/>
      <c r="BM55" s="464"/>
      <c r="BN55" s="464"/>
      <c r="BO55" s="464"/>
      <c r="BP55" s="464"/>
      <c r="BQ55" s="464"/>
      <c r="BR55" s="464"/>
      <c r="BS55" s="464"/>
      <c r="BT55" s="464"/>
      <c r="BU55" s="464"/>
      <c r="BV55" s="464"/>
      <c r="BW55" s="464"/>
      <c r="BX55" s="464"/>
      <c r="BY55" s="464"/>
      <c r="BZ55" s="464"/>
      <c r="CA55" s="464"/>
      <c r="CB55" s="464"/>
      <c r="CC55" s="464"/>
      <c r="CD55" s="464"/>
      <c r="CE55" s="464"/>
      <c r="CF55" s="464"/>
      <c r="CG55" s="464"/>
      <c r="CH55" s="464"/>
      <c r="CI55" s="464"/>
      <c r="CJ55" s="464"/>
      <c r="CK55" s="464"/>
    </row>
    <row r="56" spans="1:89" ht="64.5" customHeight="1" x14ac:dyDescent="0.35">
      <c r="A56" s="419" t="s">
        <v>800</v>
      </c>
      <c r="B56" s="832" t="s">
        <v>801</v>
      </c>
      <c r="C56" s="564"/>
      <c r="D56" s="564"/>
      <c r="E56" s="564"/>
      <c r="F56" s="564"/>
      <c r="G56" s="564"/>
      <c r="H56" s="564"/>
      <c r="I56" s="564"/>
      <c r="J56" s="5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c r="AM56" s="464"/>
      <c r="AN56" s="464"/>
      <c r="AO56" s="464"/>
      <c r="AP56" s="464"/>
      <c r="AQ56" s="464"/>
      <c r="AR56" s="464"/>
      <c r="AS56" s="464"/>
      <c r="AT56" s="464"/>
      <c r="AU56" s="464"/>
      <c r="AV56" s="464"/>
      <c r="AW56" s="464"/>
      <c r="AX56" s="464"/>
      <c r="AY56" s="464"/>
      <c r="AZ56" s="464"/>
      <c r="BA56" s="464"/>
      <c r="BB56" s="464"/>
      <c r="BC56" s="464"/>
      <c r="BD56" s="464"/>
      <c r="BE56" s="464"/>
      <c r="BF56" s="464"/>
      <c r="BG56" s="464"/>
      <c r="BH56" s="464"/>
      <c r="BI56" s="464"/>
      <c r="BJ56" s="464"/>
      <c r="BK56" s="464"/>
      <c r="BL56" s="464"/>
      <c r="BM56" s="464"/>
      <c r="BN56" s="464"/>
      <c r="BO56" s="464"/>
      <c r="BP56" s="464"/>
      <c r="BQ56" s="464"/>
      <c r="BR56" s="464"/>
      <c r="BS56" s="464"/>
      <c r="BT56" s="464"/>
      <c r="BU56" s="464"/>
      <c r="BV56" s="464"/>
      <c r="BW56" s="464"/>
      <c r="BX56" s="464"/>
      <c r="BY56" s="464"/>
      <c r="BZ56" s="464"/>
      <c r="CA56" s="464"/>
      <c r="CB56" s="464"/>
      <c r="CC56" s="464"/>
      <c r="CD56" s="464"/>
      <c r="CE56" s="464"/>
      <c r="CF56" s="464"/>
      <c r="CG56" s="464"/>
      <c r="CH56" s="464"/>
      <c r="CI56" s="464"/>
      <c r="CJ56" s="464"/>
      <c r="CK56" s="464"/>
    </row>
    <row r="57" spans="1:89" x14ac:dyDescent="0.35">
      <c r="A57" s="419"/>
      <c r="B57" s="418"/>
      <c r="C57" s="418"/>
      <c r="D57" s="418"/>
      <c r="E57" s="418"/>
      <c r="F57" s="418"/>
      <c r="G57" s="418"/>
      <c r="H57" s="418"/>
      <c r="I57" s="418"/>
      <c r="J57" s="418"/>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4"/>
      <c r="AY57" s="464"/>
      <c r="AZ57" s="464"/>
      <c r="BA57" s="464"/>
      <c r="BB57" s="464"/>
      <c r="BC57" s="464"/>
      <c r="BD57" s="464"/>
      <c r="BE57" s="464"/>
      <c r="BF57" s="464"/>
      <c r="BG57" s="464"/>
      <c r="BH57" s="464"/>
      <c r="BI57" s="464"/>
      <c r="BJ57" s="464"/>
      <c r="BK57" s="464"/>
      <c r="BL57" s="464"/>
      <c r="BM57" s="464"/>
      <c r="BN57" s="464"/>
      <c r="BO57" s="464"/>
      <c r="BP57" s="464"/>
      <c r="BQ57" s="464"/>
      <c r="BR57" s="464"/>
      <c r="BS57" s="464"/>
      <c r="BT57" s="464"/>
      <c r="BU57" s="464"/>
      <c r="BV57" s="464"/>
      <c r="BW57" s="464"/>
      <c r="BX57" s="464"/>
      <c r="BY57" s="464"/>
      <c r="BZ57" s="464"/>
      <c r="CA57" s="464"/>
      <c r="CB57" s="464"/>
      <c r="CC57" s="464"/>
      <c r="CD57" s="464"/>
      <c r="CE57" s="464"/>
      <c r="CF57" s="464"/>
      <c r="CG57" s="464"/>
      <c r="CH57" s="464"/>
      <c r="CI57" s="464"/>
      <c r="CJ57" s="464"/>
      <c r="CK57" s="464"/>
    </row>
    <row r="58" spans="1:89" ht="35.25" customHeight="1" x14ac:dyDescent="0.35">
      <c r="A58" s="419" t="s">
        <v>802</v>
      </c>
      <c r="B58" s="832" t="s">
        <v>803</v>
      </c>
      <c r="C58" s="564"/>
      <c r="D58" s="564"/>
      <c r="E58" s="564"/>
      <c r="F58" s="564"/>
      <c r="G58" s="564"/>
      <c r="H58" s="564"/>
      <c r="I58" s="564"/>
      <c r="J58" s="5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c r="AK58" s="464"/>
      <c r="AL58" s="464"/>
      <c r="AM58" s="464"/>
      <c r="AN58" s="464"/>
      <c r="AO58" s="464"/>
      <c r="AP58" s="464"/>
      <c r="AQ58" s="464"/>
      <c r="AR58" s="464"/>
      <c r="AS58" s="464"/>
      <c r="AT58" s="464"/>
      <c r="AU58" s="464"/>
      <c r="AV58" s="464"/>
      <c r="AW58" s="464"/>
      <c r="AX58" s="464"/>
      <c r="AY58" s="464"/>
      <c r="AZ58" s="464"/>
      <c r="BA58" s="464"/>
      <c r="BB58" s="464"/>
      <c r="BC58" s="464"/>
      <c r="BD58" s="464"/>
      <c r="BE58" s="464"/>
      <c r="BF58" s="464"/>
      <c r="BG58" s="464"/>
      <c r="BH58" s="464"/>
      <c r="BI58" s="464"/>
      <c r="BJ58" s="464"/>
      <c r="BK58" s="464"/>
      <c r="BL58" s="464"/>
      <c r="BM58" s="464"/>
      <c r="BN58" s="464"/>
      <c r="BO58" s="464"/>
      <c r="BP58" s="464"/>
      <c r="BQ58" s="464"/>
      <c r="BR58" s="464"/>
      <c r="BS58" s="464"/>
      <c r="BT58" s="464"/>
      <c r="BU58" s="464"/>
      <c r="BV58" s="464"/>
      <c r="BW58" s="464"/>
      <c r="BX58" s="464"/>
      <c r="BY58" s="464"/>
      <c r="BZ58" s="464"/>
      <c r="CA58" s="464"/>
      <c r="CB58" s="464"/>
      <c r="CC58" s="464"/>
      <c r="CD58" s="464"/>
      <c r="CE58" s="464"/>
      <c r="CF58" s="464"/>
      <c r="CG58" s="464"/>
      <c r="CH58" s="464"/>
      <c r="CI58" s="464"/>
      <c r="CJ58" s="464"/>
      <c r="CK58" s="464"/>
    </row>
    <row r="59" spans="1:89" x14ac:dyDescent="0.35">
      <c r="A59" s="464"/>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c r="AK59" s="464"/>
      <c r="AL59" s="464"/>
      <c r="AM59" s="464"/>
      <c r="AN59" s="464"/>
      <c r="AO59" s="464"/>
      <c r="AP59" s="464"/>
      <c r="AQ59" s="464"/>
      <c r="AR59" s="464"/>
      <c r="AS59" s="464"/>
      <c r="AT59" s="464"/>
      <c r="AU59" s="464"/>
      <c r="AV59" s="464"/>
      <c r="AW59" s="464"/>
      <c r="AX59" s="464"/>
      <c r="AY59" s="464"/>
      <c r="AZ59" s="464"/>
      <c r="BA59" s="464"/>
      <c r="BB59" s="464"/>
      <c r="BC59" s="464"/>
      <c r="BD59" s="464"/>
      <c r="BE59" s="464"/>
      <c r="BF59" s="464"/>
      <c r="BG59" s="464"/>
      <c r="BH59" s="464"/>
      <c r="BI59" s="464"/>
      <c r="BJ59" s="464"/>
      <c r="BK59" s="464"/>
      <c r="BL59" s="464"/>
      <c r="BM59" s="464"/>
      <c r="BN59" s="464"/>
      <c r="BO59" s="464"/>
      <c r="BP59" s="464"/>
      <c r="BQ59" s="464"/>
      <c r="BR59" s="464"/>
      <c r="BS59" s="464"/>
      <c r="BT59" s="464"/>
      <c r="BU59" s="464"/>
      <c r="BV59" s="464"/>
      <c r="BW59" s="464"/>
      <c r="BX59" s="464"/>
      <c r="BY59" s="464"/>
      <c r="BZ59" s="464"/>
      <c r="CA59" s="464"/>
      <c r="CB59" s="464"/>
      <c r="CC59" s="464"/>
      <c r="CD59" s="464"/>
      <c r="CE59" s="464"/>
      <c r="CF59" s="464"/>
      <c r="CG59" s="464"/>
      <c r="CH59" s="464"/>
      <c r="CI59" s="464"/>
      <c r="CJ59" s="464"/>
      <c r="CK59" s="464"/>
    </row>
    <row r="60" spans="1:89" x14ac:dyDescent="0.35">
      <c r="A60" s="833" t="s">
        <v>804</v>
      </c>
      <c r="B60" s="555"/>
      <c r="C60" s="555"/>
      <c r="D60" s="555"/>
      <c r="E60" s="555"/>
      <c r="F60" s="555"/>
      <c r="G60" s="555"/>
      <c r="H60" s="555"/>
      <c r="I60" s="555"/>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464"/>
      <c r="AK60" s="464"/>
      <c r="AL60" s="464"/>
      <c r="AM60" s="464"/>
      <c r="AN60" s="464"/>
      <c r="AO60" s="464"/>
      <c r="AP60" s="464"/>
      <c r="AQ60" s="464"/>
      <c r="AR60" s="464"/>
      <c r="AS60" s="464"/>
      <c r="AT60" s="464"/>
      <c r="AU60" s="464"/>
      <c r="AV60" s="464"/>
      <c r="AW60" s="464"/>
      <c r="AX60" s="464"/>
      <c r="AY60" s="464"/>
      <c r="AZ60" s="464"/>
      <c r="BA60" s="464"/>
      <c r="BB60" s="464"/>
      <c r="BC60" s="464"/>
      <c r="BD60" s="464"/>
      <c r="BE60" s="464"/>
      <c r="BF60" s="464"/>
      <c r="BG60" s="464"/>
      <c r="BH60" s="464"/>
      <c r="BI60" s="464"/>
      <c r="BJ60" s="464"/>
      <c r="BK60" s="464"/>
      <c r="BL60" s="464"/>
      <c r="BM60" s="464"/>
      <c r="BN60" s="464"/>
      <c r="BO60" s="464"/>
      <c r="BP60" s="464"/>
      <c r="BQ60" s="464"/>
      <c r="BR60" s="464"/>
      <c r="BS60" s="464"/>
      <c r="BT60" s="464"/>
      <c r="BU60" s="464"/>
      <c r="BV60" s="464"/>
      <c r="BW60" s="464"/>
      <c r="BX60" s="464"/>
      <c r="BY60" s="464"/>
      <c r="BZ60" s="464"/>
      <c r="CA60" s="464"/>
      <c r="CB60" s="464"/>
      <c r="CC60" s="464"/>
      <c r="CD60" s="464"/>
      <c r="CE60" s="464"/>
      <c r="CF60" s="464"/>
      <c r="CG60" s="464"/>
      <c r="CH60" s="464"/>
      <c r="CI60" s="464"/>
      <c r="CJ60" s="464"/>
      <c r="CK60" s="464"/>
    </row>
    <row r="61" spans="1:89" x14ac:dyDescent="0.35">
      <c r="A61" s="463"/>
      <c r="B61" s="464" t="s">
        <v>805</v>
      </c>
      <c r="C61" s="834"/>
      <c r="D61" s="834"/>
      <c r="E61" s="464" t="s">
        <v>806</v>
      </c>
      <c r="F61" s="465"/>
      <c r="G61" s="464" t="s">
        <v>807</v>
      </c>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4"/>
      <c r="AY61" s="464"/>
      <c r="AZ61" s="464"/>
      <c r="BA61" s="464"/>
      <c r="BB61" s="464"/>
      <c r="BC61" s="464"/>
      <c r="BD61" s="464"/>
      <c r="BE61" s="464"/>
      <c r="BF61" s="464"/>
      <c r="BG61" s="464"/>
      <c r="BH61" s="464"/>
      <c r="BI61" s="464"/>
      <c r="BJ61" s="464"/>
      <c r="BK61" s="464"/>
      <c r="BL61" s="464"/>
      <c r="BM61" s="464"/>
      <c r="BN61" s="464"/>
      <c r="BO61" s="464"/>
      <c r="BP61" s="464"/>
      <c r="BQ61" s="464"/>
      <c r="BR61" s="464"/>
      <c r="BS61" s="464"/>
      <c r="BT61" s="464"/>
      <c r="BU61" s="464"/>
      <c r="BV61" s="464"/>
      <c r="BW61" s="464"/>
      <c r="BX61" s="464"/>
      <c r="BY61" s="464"/>
      <c r="BZ61" s="464"/>
      <c r="CA61" s="464"/>
      <c r="CB61" s="464"/>
      <c r="CC61" s="464"/>
      <c r="CD61" s="464"/>
      <c r="CE61" s="464"/>
      <c r="CF61" s="464"/>
      <c r="CG61" s="464"/>
      <c r="CH61" s="464"/>
      <c r="CI61" s="464"/>
      <c r="CJ61" s="464"/>
      <c r="CK61" s="464"/>
    </row>
    <row r="62" spans="1:89" x14ac:dyDescent="0.35">
      <c r="A62" s="464"/>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4"/>
      <c r="AY62" s="464"/>
      <c r="AZ62" s="464"/>
      <c r="BA62" s="464"/>
      <c r="BB62" s="464"/>
      <c r="BC62" s="464"/>
      <c r="BD62" s="464"/>
      <c r="BE62" s="464"/>
      <c r="BF62" s="464"/>
      <c r="BG62" s="464"/>
      <c r="BH62" s="464"/>
      <c r="BI62" s="464"/>
      <c r="BJ62" s="464"/>
      <c r="BK62" s="464"/>
      <c r="BL62" s="464"/>
      <c r="BM62" s="464"/>
      <c r="BN62" s="464"/>
      <c r="BO62" s="464"/>
      <c r="BP62" s="464"/>
      <c r="BQ62" s="464"/>
      <c r="BR62" s="464"/>
      <c r="BS62" s="464"/>
      <c r="BT62" s="464"/>
      <c r="BU62" s="464"/>
      <c r="BV62" s="464"/>
      <c r="BW62" s="464"/>
      <c r="BX62" s="464"/>
      <c r="BY62" s="464"/>
      <c r="BZ62" s="464"/>
      <c r="CA62" s="464"/>
      <c r="CB62" s="464"/>
      <c r="CC62" s="464"/>
      <c r="CD62" s="464"/>
      <c r="CE62" s="464"/>
      <c r="CF62" s="464"/>
      <c r="CG62" s="464"/>
      <c r="CH62" s="464"/>
      <c r="CI62" s="464"/>
      <c r="CJ62" s="464"/>
      <c r="CK62" s="464"/>
    </row>
    <row r="63" spans="1:89" x14ac:dyDescent="0.35">
      <c r="A63" s="464"/>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4"/>
      <c r="AU63" s="464"/>
      <c r="AV63" s="464"/>
      <c r="AW63" s="464"/>
      <c r="AX63" s="464"/>
      <c r="AY63" s="464"/>
      <c r="AZ63" s="464"/>
      <c r="BA63" s="464"/>
      <c r="BB63" s="464"/>
      <c r="BC63" s="464"/>
      <c r="BD63" s="464"/>
      <c r="BE63" s="464"/>
      <c r="BF63" s="464"/>
      <c r="BG63" s="464"/>
      <c r="BH63" s="464"/>
      <c r="BI63" s="464"/>
      <c r="BJ63" s="464"/>
      <c r="BK63" s="464"/>
      <c r="BL63" s="464"/>
      <c r="BM63" s="464"/>
      <c r="BN63" s="464"/>
      <c r="BO63" s="464"/>
      <c r="BP63" s="464"/>
      <c r="BQ63" s="464"/>
      <c r="BR63" s="464"/>
      <c r="BS63" s="464"/>
      <c r="BT63" s="464"/>
      <c r="BU63" s="464"/>
      <c r="BV63" s="464"/>
      <c r="BW63" s="464"/>
      <c r="BX63" s="464"/>
      <c r="BY63" s="464"/>
      <c r="BZ63" s="464"/>
      <c r="CA63" s="464"/>
      <c r="CB63" s="464"/>
      <c r="CC63" s="464"/>
      <c r="CD63" s="464"/>
      <c r="CE63" s="464"/>
      <c r="CF63" s="464"/>
      <c r="CG63" s="464"/>
      <c r="CH63" s="464"/>
      <c r="CI63" s="464"/>
      <c r="CJ63" s="464"/>
      <c r="CK63" s="464"/>
    </row>
    <row r="64" spans="1:89" x14ac:dyDescent="0.35">
      <c r="A64" s="464"/>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c r="AK64" s="464"/>
      <c r="AL64" s="464"/>
      <c r="AM64" s="464"/>
      <c r="AN64" s="464"/>
      <c r="AO64" s="464"/>
      <c r="AP64" s="464"/>
      <c r="AQ64" s="464"/>
      <c r="AR64" s="464"/>
      <c r="AS64" s="464"/>
      <c r="AT64" s="464"/>
      <c r="AU64" s="464"/>
      <c r="AV64" s="464"/>
      <c r="AW64" s="464"/>
      <c r="AX64" s="464"/>
      <c r="AY64" s="464"/>
      <c r="AZ64" s="464"/>
      <c r="BA64" s="464"/>
      <c r="BB64" s="464"/>
      <c r="BC64" s="464"/>
      <c r="BD64" s="464"/>
      <c r="BE64" s="464"/>
      <c r="BF64" s="464"/>
      <c r="BG64" s="464"/>
      <c r="BH64" s="464"/>
      <c r="BI64" s="464"/>
      <c r="BJ64" s="464"/>
      <c r="BK64" s="464"/>
      <c r="BL64" s="464"/>
      <c r="BM64" s="464"/>
      <c r="BN64" s="464"/>
      <c r="BO64" s="464"/>
      <c r="BP64" s="464"/>
      <c r="BQ64" s="464"/>
      <c r="BR64" s="464"/>
      <c r="BS64" s="464"/>
      <c r="BT64" s="464"/>
      <c r="BU64" s="464"/>
      <c r="BV64" s="464"/>
      <c r="BW64" s="464"/>
      <c r="BX64" s="464"/>
      <c r="BY64" s="464"/>
      <c r="BZ64" s="464"/>
      <c r="CA64" s="464"/>
      <c r="CB64" s="464"/>
      <c r="CC64" s="464"/>
      <c r="CD64" s="464"/>
      <c r="CE64" s="464"/>
      <c r="CF64" s="464"/>
      <c r="CG64" s="464"/>
      <c r="CH64" s="464"/>
      <c r="CI64" s="464"/>
      <c r="CJ64" s="464"/>
      <c r="CK64" s="464"/>
    </row>
    <row r="65" spans="1:89" x14ac:dyDescent="0.35">
      <c r="A65" s="835">
        <f>'I. Applicant Info'!G13</f>
        <v>0</v>
      </c>
      <c r="B65" s="836"/>
      <c r="C65" s="836"/>
      <c r="D65" s="836"/>
      <c r="E65" s="836"/>
      <c r="F65" s="836"/>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c r="AK65" s="464"/>
      <c r="AL65" s="464"/>
      <c r="AM65" s="464"/>
      <c r="AN65" s="464"/>
      <c r="AO65" s="464"/>
      <c r="AP65" s="464"/>
      <c r="AQ65" s="464"/>
      <c r="AR65" s="464"/>
      <c r="AS65" s="464"/>
      <c r="AT65" s="464"/>
      <c r="AU65" s="464"/>
      <c r="AV65" s="464"/>
      <c r="AW65" s="464"/>
      <c r="AX65" s="464"/>
      <c r="AY65" s="464"/>
      <c r="AZ65" s="464"/>
      <c r="BA65" s="464"/>
      <c r="BB65" s="464"/>
      <c r="BC65" s="464"/>
      <c r="BD65" s="464"/>
      <c r="BE65" s="464"/>
      <c r="BF65" s="464"/>
      <c r="BG65" s="464"/>
      <c r="BH65" s="464"/>
      <c r="BI65" s="464"/>
      <c r="BJ65" s="464"/>
      <c r="BK65" s="464"/>
      <c r="BL65" s="464"/>
      <c r="BM65" s="464"/>
      <c r="BN65" s="464"/>
      <c r="BO65" s="464"/>
      <c r="BP65" s="464"/>
      <c r="BQ65" s="464"/>
      <c r="BR65" s="464"/>
      <c r="BS65" s="464"/>
      <c r="BT65" s="464"/>
      <c r="BU65" s="464"/>
      <c r="BV65" s="464"/>
      <c r="BW65" s="464"/>
      <c r="BX65" s="464"/>
      <c r="BY65" s="464"/>
      <c r="BZ65" s="464"/>
      <c r="CA65" s="464"/>
      <c r="CB65" s="464"/>
      <c r="CC65" s="464"/>
      <c r="CD65" s="464"/>
      <c r="CE65" s="464"/>
      <c r="CF65" s="464"/>
      <c r="CG65" s="464"/>
      <c r="CH65" s="464"/>
      <c r="CI65" s="464"/>
      <c r="CJ65" s="464"/>
      <c r="CK65" s="464"/>
    </row>
    <row r="66" spans="1:89" x14ac:dyDescent="0.35">
      <c r="A66" s="464" t="s">
        <v>808</v>
      </c>
      <c r="B66" s="464"/>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c r="AK66" s="464"/>
      <c r="AL66" s="464"/>
      <c r="AM66" s="464"/>
      <c r="AN66" s="464"/>
      <c r="AO66" s="464"/>
      <c r="AP66" s="464"/>
      <c r="AQ66" s="464"/>
      <c r="AR66" s="464"/>
      <c r="AS66" s="464"/>
      <c r="AT66" s="464"/>
      <c r="AU66" s="464"/>
      <c r="AV66" s="464"/>
      <c r="AW66" s="464"/>
      <c r="AX66" s="464"/>
      <c r="AY66" s="464"/>
      <c r="AZ66" s="464"/>
      <c r="BA66" s="464"/>
      <c r="BB66" s="464"/>
      <c r="BC66" s="464"/>
      <c r="BD66" s="464"/>
      <c r="BE66" s="464"/>
      <c r="BF66" s="464"/>
      <c r="BG66" s="464"/>
      <c r="BH66" s="464"/>
      <c r="BI66" s="464"/>
      <c r="BJ66" s="464"/>
      <c r="BK66" s="464"/>
      <c r="BL66" s="464"/>
      <c r="BM66" s="464"/>
      <c r="BN66" s="464"/>
      <c r="BO66" s="464"/>
      <c r="BP66" s="464"/>
      <c r="BQ66" s="464"/>
      <c r="BR66" s="464"/>
      <c r="BS66" s="464"/>
      <c r="BT66" s="464"/>
      <c r="BU66" s="464"/>
      <c r="BV66" s="464"/>
      <c r="BW66" s="464"/>
      <c r="BX66" s="464"/>
      <c r="BY66" s="464"/>
      <c r="BZ66" s="464"/>
      <c r="CA66" s="464"/>
      <c r="CB66" s="464"/>
      <c r="CC66" s="464"/>
      <c r="CD66" s="464"/>
      <c r="CE66" s="464"/>
      <c r="CF66" s="464"/>
      <c r="CG66" s="464"/>
      <c r="CH66" s="464"/>
      <c r="CI66" s="464"/>
      <c r="CJ66" s="464"/>
      <c r="CK66" s="464"/>
    </row>
    <row r="67" spans="1:89" x14ac:dyDescent="0.35">
      <c r="A67" s="464"/>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c r="AK67" s="464"/>
      <c r="AL67" s="464"/>
      <c r="AM67" s="464"/>
      <c r="AN67" s="464"/>
      <c r="AO67" s="464"/>
      <c r="AP67" s="464"/>
      <c r="AQ67" s="464"/>
      <c r="AR67" s="464"/>
      <c r="AS67" s="464"/>
      <c r="AT67" s="464"/>
      <c r="AU67" s="464"/>
      <c r="AV67" s="464"/>
      <c r="AW67" s="464"/>
      <c r="AX67" s="464"/>
      <c r="AY67" s="464"/>
      <c r="AZ67" s="464"/>
      <c r="BA67" s="464"/>
      <c r="BB67" s="464"/>
      <c r="BC67" s="464"/>
      <c r="BD67" s="464"/>
      <c r="BE67" s="464"/>
      <c r="BF67" s="464"/>
      <c r="BG67" s="464"/>
      <c r="BH67" s="464"/>
      <c r="BI67" s="464"/>
      <c r="BJ67" s="464"/>
      <c r="BK67" s="464"/>
      <c r="BL67" s="464"/>
      <c r="BM67" s="464"/>
      <c r="BN67" s="464"/>
      <c r="BO67" s="464"/>
      <c r="BP67" s="464"/>
      <c r="BQ67" s="464"/>
      <c r="BR67" s="464"/>
      <c r="BS67" s="464"/>
      <c r="BT67" s="464"/>
      <c r="BU67" s="464"/>
      <c r="BV67" s="464"/>
      <c r="BW67" s="464"/>
      <c r="BX67" s="464"/>
      <c r="BY67" s="464"/>
      <c r="BZ67" s="464"/>
      <c r="CA67" s="464"/>
      <c r="CB67" s="464"/>
      <c r="CC67" s="464"/>
      <c r="CD67" s="464"/>
      <c r="CE67" s="464"/>
      <c r="CF67" s="464"/>
      <c r="CG67" s="464"/>
      <c r="CH67" s="464"/>
      <c r="CI67" s="464"/>
      <c r="CJ67" s="464"/>
      <c r="CK67" s="464"/>
    </row>
    <row r="68" spans="1:89" x14ac:dyDescent="0.35">
      <c r="A68" s="464"/>
      <c r="B68" s="464"/>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64"/>
      <c r="AS68" s="464"/>
      <c r="AT68" s="464"/>
      <c r="AU68" s="464"/>
      <c r="AV68" s="464"/>
      <c r="AW68" s="464"/>
      <c r="AX68" s="464"/>
      <c r="AY68" s="464"/>
      <c r="AZ68" s="464"/>
      <c r="BA68" s="464"/>
      <c r="BB68" s="464"/>
      <c r="BC68" s="464"/>
      <c r="BD68" s="464"/>
      <c r="BE68" s="464"/>
      <c r="BF68" s="464"/>
      <c r="BG68" s="464"/>
      <c r="BH68" s="464"/>
      <c r="BI68" s="464"/>
      <c r="BJ68" s="464"/>
      <c r="BK68" s="464"/>
      <c r="BL68" s="464"/>
      <c r="BM68" s="464"/>
      <c r="BN68" s="464"/>
      <c r="BO68" s="464"/>
      <c r="BP68" s="464"/>
      <c r="BQ68" s="464"/>
      <c r="BR68" s="464"/>
      <c r="BS68" s="464"/>
      <c r="BT68" s="464"/>
      <c r="BU68" s="464"/>
      <c r="BV68" s="464"/>
      <c r="BW68" s="464"/>
      <c r="BX68" s="464"/>
      <c r="BY68" s="464"/>
      <c r="BZ68" s="464"/>
      <c r="CA68" s="464"/>
      <c r="CB68" s="464"/>
      <c r="CC68" s="464"/>
      <c r="CD68" s="464"/>
      <c r="CE68" s="464"/>
      <c r="CF68" s="464"/>
      <c r="CG68" s="464"/>
      <c r="CH68" s="464"/>
      <c r="CI68" s="464"/>
      <c r="CJ68" s="464"/>
      <c r="CK68" s="464"/>
    </row>
    <row r="69" spans="1:89" x14ac:dyDescent="0.35">
      <c r="A69" s="464" t="s">
        <v>809</v>
      </c>
      <c r="B69" s="837"/>
      <c r="C69" s="838"/>
      <c r="D69" s="838"/>
      <c r="E69" s="838"/>
      <c r="F69" s="838"/>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464"/>
      <c r="AE69" s="464"/>
      <c r="AF69" s="464"/>
      <c r="AG69" s="464"/>
      <c r="AH69" s="464"/>
      <c r="AI69" s="464"/>
      <c r="AJ69" s="464"/>
      <c r="AK69" s="464"/>
      <c r="AL69" s="464"/>
      <c r="AM69" s="464"/>
      <c r="AN69" s="464"/>
      <c r="AO69" s="464"/>
      <c r="AP69" s="464"/>
      <c r="AQ69" s="464"/>
      <c r="AR69" s="464"/>
      <c r="AS69" s="464"/>
      <c r="AT69" s="464"/>
      <c r="AU69" s="464"/>
      <c r="AV69" s="464"/>
      <c r="AW69" s="464"/>
      <c r="AX69" s="464"/>
      <c r="AY69" s="464"/>
      <c r="AZ69" s="464"/>
      <c r="BA69" s="464"/>
      <c r="BB69" s="464"/>
      <c r="BC69" s="464"/>
      <c r="BD69" s="464"/>
      <c r="BE69" s="464"/>
      <c r="BF69" s="464"/>
      <c r="BG69" s="464"/>
      <c r="BH69" s="464"/>
      <c r="BI69" s="464"/>
      <c r="BJ69" s="464"/>
      <c r="BK69" s="464"/>
      <c r="BL69" s="464"/>
      <c r="BM69" s="464"/>
      <c r="BN69" s="464"/>
      <c r="BO69" s="464"/>
      <c r="BP69" s="464"/>
      <c r="BQ69" s="464"/>
      <c r="BR69" s="464"/>
      <c r="BS69" s="464"/>
      <c r="BT69" s="464"/>
      <c r="BU69" s="464"/>
      <c r="BV69" s="464"/>
      <c r="BW69" s="464"/>
      <c r="BX69" s="464"/>
      <c r="BY69" s="464"/>
      <c r="BZ69" s="464"/>
      <c r="CA69" s="464"/>
      <c r="CB69" s="464"/>
      <c r="CC69" s="464"/>
      <c r="CD69" s="464"/>
      <c r="CE69" s="464"/>
      <c r="CF69" s="464"/>
      <c r="CG69" s="464"/>
      <c r="CH69" s="464"/>
      <c r="CI69" s="464"/>
      <c r="CJ69" s="464"/>
      <c r="CK69" s="464"/>
    </row>
    <row r="70" spans="1:89" x14ac:dyDescent="0.35">
      <c r="A70" s="464"/>
      <c r="B70" s="464" t="s">
        <v>810</v>
      </c>
      <c r="C70" s="464"/>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c r="AK70" s="464"/>
      <c r="AL70" s="464"/>
      <c r="AM70" s="464"/>
      <c r="AN70" s="464"/>
      <c r="AO70" s="464"/>
      <c r="AP70" s="464"/>
      <c r="AQ70" s="464"/>
      <c r="AR70" s="464"/>
      <c r="AS70" s="464"/>
      <c r="AT70" s="464"/>
      <c r="AU70" s="464"/>
      <c r="AV70" s="464"/>
      <c r="AW70" s="464"/>
      <c r="AX70" s="464"/>
      <c r="AY70" s="464"/>
      <c r="AZ70" s="464"/>
      <c r="BA70" s="464"/>
      <c r="BB70" s="464"/>
      <c r="BC70" s="464"/>
      <c r="BD70" s="464"/>
      <c r="BE70" s="464"/>
      <c r="BF70" s="464"/>
      <c r="BG70" s="464"/>
      <c r="BH70" s="464"/>
      <c r="BI70" s="464"/>
      <c r="BJ70" s="464"/>
      <c r="BK70" s="464"/>
      <c r="BL70" s="464"/>
      <c r="BM70" s="464"/>
      <c r="BN70" s="464"/>
      <c r="BO70" s="464"/>
      <c r="BP70" s="464"/>
      <c r="BQ70" s="464"/>
      <c r="BR70" s="464"/>
      <c r="BS70" s="464"/>
      <c r="BT70" s="464"/>
      <c r="BU70" s="464"/>
      <c r="BV70" s="464"/>
      <c r="BW70" s="464"/>
      <c r="BX70" s="464"/>
      <c r="BY70" s="464"/>
      <c r="BZ70" s="464"/>
      <c r="CA70" s="464"/>
      <c r="CB70" s="464"/>
      <c r="CC70" s="464"/>
      <c r="CD70" s="464"/>
      <c r="CE70" s="464"/>
      <c r="CF70" s="464"/>
      <c r="CG70" s="464"/>
      <c r="CH70" s="464"/>
      <c r="CI70" s="464"/>
      <c r="CJ70" s="464"/>
      <c r="CK70" s="464"/>
    </row>
    <row r="71" spans="1:89" x14ac:dyDescent="0.35">
      <c r="A71" s="464"/>
      <c r="B71" s="464"/>
      <c r="C71" s="464"/>
      <c r="D71" s="464"/>
      <c r="E71" s="464"/>
      <c r="F71" s="464"/>
      <c r="G71" s="464"/>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c r="AK71" s="464"/>
      <c r="AL71" s="464"/>
      <c r="AM71" s="464"/>
      <c r="AN71" s="464"/>
      <c r="AO71" s="464"/>
      <c r="AP71" s="464"/>
      <c r="AQ71" s="464"/>
      <c r="AR71" s="464"/>
      <c r="AS71" s="464"/>
      <c r="AT71" s="464"/>
      <c r="AU71" s="464"/>
      <c r="AV71" s="464"/>
      <c r="AW71" s="464"/>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4"/>
      <c r="BY71" s="464"/>
      <c r="BZ71" s="464"/>
      <c r="CA71" s="464"/>
      <c r="CB71" s="464"/>
      <c r="CC71" s="464"/>
      <c r="CD71" s="464"/>
      <c r="CE71" s="464"/>
      <c r="CF71" s="464"/>
      <c r="CG71" s="464"/>
      <c r="CH71" s="464"/>
      <c r="CI71" s="464"/>
      <c r="CJ71" s="464"/>
      <c r="CK71" s="464"/>
    </row>
    <row r="72" spans="1:89" x14ac:dyDescent="0.35">
      <c r="A72" s="464" t="s">
        <v>811</v>
      </c>
      <c r="B72" s="837"/>
      <c r="C72" s="838"/>
      <c r="D72" s="838"/>
      <c r="E72" s="838"/>
      <c r="F72" s="838"/>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4"/>
      <c r="AK72" s="464"/>
      <c r="AL72" s="464"/>
      <c r="AM72" s="464"/>
      <c r="AN72" s="464"/>
      <c r="AO72" s="464"/>
      <c r="AP72" s="464"/>
      <c r="AQ72" s="464"/>
      <c r="AR72" s="464"/>
      <c r="AS72" s="464"/>
      <c r="AT72" s="464"/>
      <c r="AU72" s="464"/>
      <c r="AV72" s="464"/>
      <c r="AW72" s="464"/>
      <c r="AX72" s="464"/>
      <c r="AY72" s="464"/>
      <c r="AZ72" s="464"/>
      <c r="BA72" s="464"/>
      <c r="BB72" s="464"/>
      <c r="BC72" s="464"/>
      <c r="BD72" s="464"/>
      <c r="BE72" s="464"/>
      <c r="BF72" s="464"/>
      <c r="BG72" s="464"/>
      <c r="BH72" s="464"/>
      <c r="BI72" s="464"/>
      <c r="BJ72" s="464"/>
      <c r="BK72" s="464"/>
      <c r="BL72" s="464"/>
      <c r="BM72" s="464"/>
      <c r="BN72" s="464"/>
      <c r="BO72" s="464"/>
      <c r="BP72" s="464"/>
      <c r="BQ72" s="464"/>
      <c r="BR72" s="464"/>
      <c r="BS72" s="464"/>
      <c r="BT72" s="464"/>
      <c r="BU72" s="464"/>
      <c r="BV72" s="464"/>
      <c r="BW72" s="464"/>
      <c r="BX72" s="464"/>
      <c r="BY72" s="464"/>
      <c r="BZ72" s="464"/>
      <c r="CA72" s="464"/>
      <c r="CB72" s="464"/>
      <c r="CC72" s="464"/>
      <c r="CD72" s="464"/>
      <c r="CE72" s="464"/>
      <c r="CF72" s="464"/>
      <c r="CG72" s="464"/>
      <c r="CH72" s="464"/>
      <c r="CI72" s="464"/>
      <c r="CJ72" s="464"/>
      <c r="CK72" s="464"/>
    </row>
    <row r="73" spans="1:89" x14ac:dyDescent="0.35">
      <c r="A73" s="464"/>
      <c r="B73" s="464" t="s">
        <v>812</v>
      </c>
      <c r="C73" s="464"/>
      <c r="D73" s="464"/>
      <c r="E73" s="464"/>
      <c r="F73" s="464"/>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c r="AK73" s="464"/>
      <c r="AL73" s="464"/>
      <c r="AM73" s="464"/>
      <c r="AN73" s="464"/>
      <c r="AO73" s="464"/>
      <c r="AP73" s="464"/>
      <c r="AQ73" s="464"/>
      <c r="AR73" s="464"/>
      <c r="AS73" s="464"/>
      <c r="AT73" s="464"/>
      <c r="AU73" s="464"/>
      <c r="AV73" s="464"/>
      <c r="AW73" s="464"/>
      <c r="AX73" s="464"/>
      <c r="AY73" s="464"/>
      <c r="AZ73" s="464"/>
      <c r="BA73" s="464"/>
      <c r="BB73" s="464"/>
      <c r="BC73" s="464"/>
      <c r="BD73" s="464"/>
      <c r="BE73" s="464"/>
      <c r="BF73" s="464"/>
      <c r="BG73" s="464"/>
      <c r="BH73" s="464"/>
      <c r="BI73" s="464"/>
      <c r="BJ73" s="464"/>
      <c r="BK73" s="464"/>
      <c r="BL73" s="464"/>
      <c r="BM73" s="464"/>
      <c r="BN73" s="464"/>
      <c r="BO73" s="464"/>
      <c r="BP73" s="464"/>
      <c r="BQ73" s="464"/>
      <c r="BR73" s="464"/>
      <c r="BS73" s="464"/>
      <c r="BT73" s="464"/>
      <c r="BU73" s="464"/>
      <c r="BV73" s="464"/>
      <c r="BW73" s="464"/>
      <c r="BX73" s="464"/>
      <c r="BY73" s="464"/>
      <c r="BZ73" s="464"/>
      <c r="CA73" s="464"/>
      <c r="CB73" s="464"/>
      <c r="CC73" s="464"/>
      <c r="CD73" s="464"/>
      <c r="CE73" s="464"/>
      <c r="CF73" s="464"/>
      <c r="CG73" s="464"/>
      <c r="CH73" s="464"/>
      <c r="CI73" s="464"/>
      <c r="CJ73" s="464"/>
      <c r="CK73" s="464"/>
    </row>
    <row r="74" spans="1:89" x14ac:dyDescent="0.35">
      <c r="A74" s="464"/>
      <c r="B74" s="464"/>
      <c r="C74" s="464"/>
      <c r="D74" s="464"/>
      <c r="E74" s="464"/>
      <c r="F74" s="464"/>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c r="AH74" s="464"/>
      <c r="AI74" s="464"/>
      <c r="AJ74" s="464"/>
      <c r="AK74" s="464"/>
      <c r="AL74" s="464"/>
      <c r="AM74" s="464"/>
      <c r="AN74" s="464"/>
      <c r="AO74" s="464"/>
      <c r="AP74" s="464"/>
      <c r="AQ74" s="464"/>
      <c r="AR74" s="464"/>
      <c r="AS74" s="464"/>
      <c r="AT74" s="464"/>
      <c r="AU74" s="464"/>
      <c r="AV74" s="464"/>
      <c r="AW74" s="464"/>
      <c r="AX74" s="464"/>
      <c r="AY74" s="464"/>
      <c r="AZ74" s="464"/>
      <c r="BA74" s="464"/>
      <c r="BB74" s="464"/>
      <c r="BC74" s="464"/>
      <c r="BD74" s="464"/>
      <c r="BE74" s="464"/>
      <c r="BF74" s="464"/>
      <c r="BG74" s="464"/>
      <c r="BH74" s="464"/>
      <c r="BI74" s="464"/>
      <c r="BJ74" s="464"/>
      <c r="BK74" s="464"/>
      <c r="BL74" s="464"/>
      <c r="BM74" s="464"/>
      <c r="BN74" s="464"/>
      <c r="BO74" s="464"/>
      <c r="BP74" s="464"/>
      <c r="BQ74" s="464"/>
      <c r="BR74" s="464"/>
      <c r="BS74" s="464"/>
      <c r="BT74" s="464"/>
      <c r="BU74" s="464"/>
      <c r="BV74" s="464"/>
      <c r="BW74" s="464"/>
      <c r="BX74" s="464"/>
      <c r="BY74" s="464"/>
      <c r="BZ74" s="464"/>
      <c r="CA74" s="464"/>
      <c r="CB74" s="464"/>
      <c r="CC74" s="464"/>
      <c r="CD74" s="464"/>
      <c r="CE74" s="464"/>
      <c r="CF74" s="464"/>
      <c r="CG74" s="464"/>
      <c r="CH74" s="464"/>
      <c r="CI74" s="464"/>
      <c r="CJ74" s="464"/>
      <c r="CK74" s="464"/>
    </row>
    <row r="75" spans="1:89" x14ac:dyDescent="0.35">
      <c r="A75" s="464"/>
      <c r="B75" s="464"/>
      <c r="C75" s="464"/>
      <c r="D75" s="464"/>
      <c r="E75" s="464"/>
      <c r="F75" s="464"/>
      <c r="G75" s="464"/>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c r="AK75" s="464"/>
      <c r="AL75" s="464"/>
      <c r="AM75" s="464"/>
      <c r="AN75" s="464"/>
      <c r="AO75" s="464"/>
      <c r="AP75" s="464"/>
      <c r="AQ75" s="464"/>
      <c r="AR75" s="464"/>
      <c r="AS75" s="464"/>
      <c r="AT75" s="464"/>
      <c r="AU75" s="464"/>
      <c r="AV75" s="464"/>
      <c r="AW75" s="464"/>
      <c r="AX75" s="464"/>
      <c r="AY75" s="464"/>
      <c r="AZ75" s="464"/>
      <c r="BA75" s="464"/>
      <c r="BB75" s="464"/>
      <c r="BC75" s="464"/>
      <c r="BD75" s="464"/>
      <c r="BE75" s="464"/>
      <c r="BF75" s="464"/>
      <c r="BG75" s="464"/>
      <c r="BH75" s="464"/>
      <c r="BI75" s="464"/>
      <c r="BJ75" s="464"/>
      <c r="BK75" s="464"/>
      <c r="BL75" s="464"/>
      <c r="BM75" s="464"/>
      <c r="BN75" s="464"/>
      <c r="BO75" s="464"/>
      <c r="BP75" s="464"/>
      <c r="BQ75" s="464"/>
      <c r="BR75" s="464"/>
      <c r="BS75" s="464"/>
      <c r="BT75" s="464"/>
      <c r="BU75" s="464"/>
      <c r="BV75" s="464"/>
      <c r="BW75" s="464"/>
      <c r="BX75" s="464"/>
      <c r="BY75" s="464"/>
      <c r="BZ75" s="464"/>
      <c r="CA75" s="464"/>
      <c r="CB75" s="464"/>
      <c r="CC75" s="464"/>
      <c r="CD75" s="464"/>
      <c r="CE75" s="464"/>
      <c r="CF75" s="464"/>
      <c r="CG75" s="464"/>
      <c r="CH75" s="464"/>
      <c r="CI75" s="464"/>
      <c r="CJ75" s="464"/>
      <c r="CK75" s="464"/>
    </row>
    <row r="76" spans="1:89" x14ac:dyDescent="0.35">
      <c r="A76" s="464"/>
      <c r="B76" s="464"/>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c r="AK76" s="464"/>
      <c r="AL76" s="464"/>
      <c r="AM76" s="464"/>
      <c r="AN76" s="464"/>
      <c r="AO76" s="464"/>
      <c r="AP76" s="464"/>
      <c r="AQ76" s="464"/>
      <c r="AR76" s="464"/>
      <c r="AS76" s="464"/>
      <c r="AT76" s="464"/>
      <c r="AU76" s="464"/>
      <c r="AV76" s="464"/>
      <c r="AW76" s="464"/>
      <c r="AX76" s="464"/>
      <c r="AY76" s="464"/>
      <c r="AZ76" s="464"/>
      <c r="BA76" s="464"/>
      <c r="BB76" s="464"/>
      <c r="BC76" s="464"/>
      <c r="BD76" s="464"/>
      <c r="BE76" s="464"/>
      <c r="BF76" s="464"/>
      <c r="BG76" s="464"/>
      <c r="BH76" s="464"/>
      <c r="BI76" s="464"/>
      <c r="BJ76" s="464"/>
      <c r="BK76" s="464"/>
      <c r="BL76" s="464"/>
      <c r="BM76" s="464"/>
      <c r="BN76" s="464"/>
      <c r="BO76" s="464"/>
      <c r="BP76" s="464"/>
      <c r="BQ76" s="464"/>
      <c r="BR76" s="464"/>
      <c r="BS76" s="464"/>
      <c r="BT76" s="464"/>
      <c r="BU76" s="464"/>
      <c r="BV76" s="464"/>
      <c r="BW76" s="464"/>
      <c r="BX76" s="464"/>
      <c r="BY76" s="464"/>
      <c r="BZ76" s="464"/>
      <c r="CA76" s="464"/>
      <c r="CB76" s="464"/>
      <c r="CC76" s="464"/>
      <c r="CD76" s="464"/>
      <c r="CE76" s="464"/>
      <c r="CF76" s="464"/>
      <c r="CG76" s="464"/>
      <c r="CH76" s="464"/>
      <c r="CI76" s="464"/>
      <c r="CJ76" s="464"/>
      <c r="CK76" s="464"/>
    </row>
    <row r="77" spans="1:89" x14ac:dyDescent="0.35">
      <c r="A77" s="464"/>
      <c r="B77" s="464"/>
      <c r="C77" s="464"/>
      <c r="D77" s="464"/>
      <c r="E77" s="464"/>
      <c r="F77" s="464"/>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4"/>
      <c r="AK77" s="464"/>
      <c r="AL77" s="464"/>
      <c r="AM77" s="464"/>
      <c r="AN77" s="464"/>
      <c r="AO77" s="464"/>
      <c r="AP77" s="464"/>
      <c r="AQ77" s="464"/>
      <c r="AR77" s="464"/>
      <c r="AS77" s="464"/>
      <c r="AT77" s="464"/>
      <c r="AU77" s="464"/>
      <c r="AV77" s="464"/>
      <c r="AW77" s="464"/>
      <c r="AX77" s="464"/>
      <c r="AY77" s="464"/>
      <c r="AZ77" s="464"/>
      <c r="BA77" s="464"/>
      <c r="BB77" s="464"/>
      <c r="BC77" s="464"/>
      <c r="BD77" s="464"/>
      <c r="BE77" s="464"/>
      <c r="BF77" s="464"/>
      <c r="BG77" s="464"/>
      <c r="BH77" s="464"/>
      <c r="BI77" s="464"/>
      <c r="BJ77" s="464"/>
      <c r="BK77" s="464"/>
      <c r="BL77" s="464"/>
      <c r="BM77" s="464"/>
      <c r="BN77" s="464"/>
      <c r="BO77" s="464"/>
      <c r="BP77" s="464"/>
      <c r="BQ77" s="464"/>
      <c r="BR77" s="464"/>
      <c r="BS77" s="464"/>
      <c r="BT77" s="464"/>
      <c r="BU77" s="464"/>
      <c r="BV77" s="464"/>
      <c r="BW77" s="464"/>
      <c r="BX77" s="464"/>
      <c r="BY77" s="464"/>
      <c r="BZ77" s="464"/>
      <c r="CA77" s="464"/>
      <c r="CB77" s="464"/>
      <c r="CC77" s="464"/>
      <c r="CD77" s="464"/>
      <c r="CE77" s="464"/>
      <c r="CF77" s="464"/>
      <c r="CG77" s="464"/>
      <c r="CH77" s="464"/>
      <c r="CI77" s="464"/>
      <c r="CJ77" s="464"/>
      <c r="CK77" s="464"/>
    </row>
    <row r="78" spans="1:89" x14ac:dyDescent="0.35">
      <c r="A78" s="464"/>
      <c r="B78" s="464"/>
      <c r="C78" s="464"/>
      <c r="D78" s="464"/>
      <c r="E78" s="464"/>
      <c r="F78" s="464"/>
      <c r="G78" s="464"/>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464"/>
      <c r="BA78" s="464"/>
      <c r="BB78" s="464"/>
      <c r="BC78" s="464"/>
      <c r="BD78" s="464"/>
      <c r="BE78" s="464"/>
      <c r="BF78" s="464"/>
      <c r="BG78" s="464"/>
      <c r="BH78" s="464"/>
      <c r="BI78" s="464"/>
      <c r="BJ78" s="464"/>
      <c r="BK78" s="464"/>
      <c r="BL78" s="464"/>
      <c r="BM78" s="464"/>
      <c r="BN78" s="464"/>
      <c r="BO78" s="464"/>
      <c r="BP78" s="464"/>
      <c r="BQ78" s="464"/>
      <c r="BR78" s="464"/>
      <c r="BS78" s="464"/>
      <c r="BT78" s="464"/>
      <c r="BU78" s="464"/>
      <c r="BV78" s="464"/>
      <c r="BW78" s="464"/>
      <c r="BX78" s="464"/>
      <c r="BY78" s="464"/>
      <c r="BZ78" s="464"/>
      <c r="CA78" s="464"/>
      <c r="CB78" s="464"/>
      <c r="CC78" s="464"/>
      <c r="CD78" s="464"/>
      <c r="CE78" s="464"/>
      <c r="CF78" s="464"/>
      <c r="CG78" s="464"/>
      <c r="CH78" s="464"/>
      <c r="CI78" s="464"/>
      <c r="CJ78" s="464"/>
      <c r="CK78" s="464"/>
    </row>
    <row r="79" spans="1:89" x14ac:dyDescent="0.35">
      <c r="A79" s="464"/>
      <c r="B79" s="464"/>
      <c r="C79" s="464"/>
      <c r="D79" s="464"/>
      <c r="E79" s="464"/>
      <c r="F79" s="464"/>
      <c r="G79" s="464"/>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464"/>
      <c r="BA79" s="464"/>
      <c r="BB79" s="464"/>
      <c r="BC79" s="464"/>
      <c r="BD79" s="464"/>
      <c r="BE79" s="464"/>
      <c r="BF79" s="464"/>
      <c r="BG79" s="464"/>
      <c r="BH79" s="464"/>
      <c r="BI79" s="464"/>
      <c r="BJ79" s="464"/>
      <c r="BK79" s="464"/>
      <c r="BL79" s="464"/>
      <c r="BM79" s="464"/>
      <c r="BN79" s="464"/>
      <c r="BO79" s="464"/>
      <c r="BP79" s="464"/>
      <c r="BQ79" s="464"/>
      <c r="BR79" s="464"/>
      <c r="BS79" s="464"/>
      <c r="BT79" s="464"/>
      <c r="BU79" s="464"/>
      <c r="BV79" s="464"/>
      <c r="BW79" s="464"/>
      <c r="BX79" s="464"/>
      <c r="BY79" s="464"/>
      <c r="BZ79" s="464"/>
      <c r="CA79" s="464"/>
      <c r="CB79" s="464"/>
      <c r="CC79" s="464"/>
      <c r="CD79" s="464"/>
      <c r="CE79" s="464"/>
      <c r="CF79" s="464"/>
      <c r="CG79" s="464"/>
      <c r="CH79" s="464"/>
      <c r="CI79" s="464"/>
      <c r="CJ79" s="464"/>
      <c r="CK79" s="464"/>
    </row>
    <row r="80" spans="1:89" x14ac:dyDescent="0.35">
      <c r="A80" s="464"/>
      <c r="B80" s="464"/>
      <c r="C80" s="464"/>
      <c r="D80" s="464"/>
      <c r="E80" s="464"/>
      <c r="F80" s="464"/>
      <c r="G80" s="464"/>
      <c r="H80" s="464"/>
      <c r="I80" s="464"/>
      <c r="J80" s="464"/>
      <c r="K80" s="464"/>
      <c r="L80" s="464"/>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464"/>
      <c r="BA80" s="464"/>
      <c r="BB80" s="464"/>
      <c r="BC80" s="464"/>
      <c r="BD80" s="464"/>
      <c r="BE80" s="464"/>
      <c r="BF80" s="464"/>
      <c r="BG80" s="464"/>
      <c r="BH80" s="464"/>
      <c r="BI80" s="464"/>
      <c r="BJ80" s="464"/>
      <c r="BK80" s="464"/>
      <c r="BL80" s="464"/>
      <c r="BM80" s="464"/>
      <c r="BN80" s="464"/>
      <c r="BO80" s="464"/>
      <c r="BP80" s="464"/>
      <c r="BQ80" s="464"/>
      <c r="BR80" s="464"/>
      <c r="BS80" s="464"/>
      <c r="BT80" s="464"/>
      <c r="BU80" s="464"/>
      <c r="BV80" s="464"/>
      <c r="BW80" s="464"/>
      <c r="BX80" s="464"/>
      <c r="BY80" s="464"/>
      <c r="BZ80" s="464"/>
      <c r="CA80" s="464"/>
      <c r="CB80" s="464"/>
      <c r="CC80" s="464"/>
      <c r="CD80" s="464"/>
      <c r="CE80" s="464"/>
      <c r="CF80" s="464"/>
      <c r="CG80" s="464"/>
      <c r="CH80" s="464"/>
      <c r="CI80" s="464"/>
      <c r="CJ80" s="464"/>
      <c r="CK80" s="464"/>
    </row>
    <row r="81" spans="1:89" x14ac:dyDescent="0.35">
      <c r="A81" s="464"/>
      <c r="B81" s="464"/>
      <c r="C81" s="464"/>
      <c r="D81" s="464"/>
      <c r="E81" s="464"/>
      <c r="F81" s="464"/>
      <c r="G81" s="464"/>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464"/>
      <c r="BA81" s="464"/>
      <c r="BB81" s="464"/>
      <c r="BC81" s="464"/>
      <c r="BD81" s="464"/>
      <c r="BE81" s="464"/>
      <c r="BF81" s="464"/>
      <c r="BG81" s="464"/>
      <c r="BH81" s="464"/>
      <c r="BI81" s="464"/>
      <c r="BJ81" s="464"/>
      <c r="BK81" s="464"/>
      <c r="BL81" s="464"/>
      <c r="BM81" s="464"/>
      <c r="BN81" s="464"/>
      <c r="BO81" s="464"/>
      <c r="BP81" s="464"/>
      <c r="BQ81" s="464"/>
      <c r="BR81" s="464"/>
      <c r="BS81" s="464"/>
      <c r="BT81" s="464"/>
      <c r="BU81" s="464"/>
      <c r="BV81" s="464"/>
      <c r="BW81" s="464"/>
      <c r="BX81" s="464"/>
      <c r="BY81" s="464"/>
      <c r="BZ81" s="464"/>
      <c r="CA81" s="464"/>
      <c r="CB81" s="464"/>
      <c r="CC81" s="464"/>
      <c r="CD81" s="464"/>
      <c r="CE81" s="464"/>
      <c r="CF81" s="464"/>
      <c r="CG81" s="464"/>
      <c r="CH81" s="464"/>
      <c r="CI81" s="464"/>
      <c r="CJ81" s="464"/>
      <c r="CK81" s="464"/>
    </row>
    <row r="82" spans="1:89" x14ac:dyDescent="0.35">
      <c r="A82" s="464"/>
      <c r="B82" s="464"/>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464"/>
      <c r="BA82" s="464"/>
      <c r="BB82" s="464"/>
      <c r="BC82" s="464"/>
      <c r="BD82" s="464"/>
      <c r="BE82" s="464"/>
      <c r="BF82" s="464"/>
      <c r="BG82" s="464"/>
      <c r="BH82" s="464"/>
      <c r="BI82" s="464"/>
      <c r="BJ82" s="464"/>
      <c r="BK82" s="464"/>
      <c r="BL82" s="464"/>
      <c r="BM82" s="464"/>
      <c r="BN82" s="464"/>
      <c r="BO82" s="464"/>
      <c r="BP82" s="464"/>
      <c r="BQ82" s="464"/>
      <c r="BR82" s="464"/>
      <c r="BS82" s="464"/>
      <c r="BT82" s="464"/>
      <c r="BU82" s="464"/>
      <c r="BV82" s="464"/>
      <c r="BW82" s="464"/>
      <c r="BX82" s="464"/>
      <c r="BY82" s="464"/>
      <c r="BZ82" s="464"/>
      <c r="CA82" s="464"/>
      <c r="CB82" s="464"/>
      <c r="CC82" s="464"/>
      <c r="CD82" s="464"/>
      <c r="CE82" s="464"/>
      <c r="CF82" s="464"/>
      <c r="CG82" s="464"/>
      <c r="CH82" s="464"/>
      <c r="CI82" s="464"/>
      <c r="CJ82" s="464"/>
      <c r="CK82" s="464"/>
    </row>
    <row r="83" spans="1:89" x14ac:dyDescent="0.35">
      <c r="A83" s="464"/>
      <c r="B83" s="464"/>
      <c r="C83" s="464"/>
      <c r="D83" s="464"/>
      <c r="E83" s="464"/>
      <c r="F83" s="464"/>
      <c r="G83" s="464"/>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464"/>
      <c r="BA83" s="464"/>
      <c r="BB83" s="464"/>
      <c r="BC83" s="464"/>
      <c r="BD83" s="464"/>
      <c r="BE83" s="464"/>
      <c r="BF83" s="464"/>
      <c r="BG83" s="464"/>
      <c r="BH83" s="464"/>
      <c r="BI83" s="464"/>
      <c r="BJ83" s="464"/>
      <c r="BK83" s="464"/>
      <c r="BL83" s="464"/>
      <c r="BM83" s="464"/>
      <c r="BN83" s="464"/>
      <c r="BO83" s="464"/>
      <c r="BP83" s="464"/>
      <c r="BQ83" s="464"/>
      <c r="BR83" s="464"/>
      <c r="BS83" s="464"/>
      <c r="BT83" s="464"/>
      <c r="BU83" s="464"/>
      <c r="BV83" s="464"/>
      <c r="BW83" s="464"/>
      <c r="BX83" s="464"/>
      <c r="BY83" s="464"/>
      <c r="BZ83" s="464"/>
      <c r="CA83" s="464"/>
      <c r="CB83" s="464"/>
      <c r="CC83" s="464"/>
      <c r="CD83" s="464"/>
      <c r="CE83" s="464"/>
      <c r="CF83" s="464"/>
      <c r="CG83" s="464"/>
      <c r="CH83" s="464"/>
      <c r="CI83" s="464"/>
      <c r="CJ83" s="464"/>
      <c r="CK83" s="464"/>
    </row>
    <row r="84" spans="1:89" x14ac:dyDescent="0.35">
      <c r="A84" s="464"/>
      <c r="B84" s="464"/>
      <c r="C84" s="464"/>
      <c r="D84" s="464"/>
      <c r="E84" s="464"/>
      <c r="F84" s="464"/>
      <c r="G84" s="464"/>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464"/>
      <c r="BA84" s="464"/>
      <c r="BB84" s="464"/>
      <c r="BC84" s="464"/>
      <c r="BD84" s="464"/>
      <c r="BE84" s="464"/>
      <c r="BF84" s="464"/>
      <c r="BG84" s="464"/>
      <c r="BH84" s="464"/>
      <c r="BI84" s="464"/>
      <c r="BJ84" s="464"/>
      <c r="BK84" s="464"/>
      <c r="BL84" s="464"/>
      <c r="BM84" s="464"/>
      <c r="BN84" s="464"/>
      <c r="BO84" s="464"/>
      <c r="BP84" s="464"/>
      <c r="BQ84" s="464"/>
      <c r="BR84" s="464"/>
      <c r="BS84" s="464"/>
      <c r="BT84" s="464"/>
      <c r="BU84" s="464"/>
      <c r="BV84" s="464"/>
      <c r="BW84" s="464"/>
      <c r="BX84" s="464"/>
      <c r="BY84" s="464"/>
      <c r="BZ84" s="464"/>
      <c r="CA84" s="464"/>
      <c r="CB84" s="464"/>
      <c r="CC84" s="464"/>
      <c r="CD84" s="464"/>
      <c r="CE84" s="464"/>
      <c r="CF84" s="464"/>
      <c r="CG84" s="464"/>
      <c r="CH84" s="464"/>
      <c r="CI84" s="464"/>
      <c r="CJ84" s="464"/>
      <c r="CK84" s="464"/>
    </row>
    <row r="85" spans="1:89" x14ac:dyDescent="0.35">
      <c r="A85" s="464"/>
      <c r="B85" s="464"/>
      <c r="C85" s="464"/>
      <c r="D85" s="464"/>
      <c r="E85" s="464"/>
      <c r="F85" s="464"/>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464"/>
      <c r="BA85" s="464"/>
      <c r="BB85" s="464"/>
      <c r="BC85" s="464"/>
      <c r="BD85" s="464"/>
      <c r="BE85" s="464"/>
      <c r="BF85" s="464"/>
      <c r="BG85" s="464"/>
      <c r="BH85" s="464"/>
      <c r="BI85" s="464"/>
      <c r="BJ85" s="464"/>
      <c r="BK85" s="464"/>
      <c r="BL85" s="464"/>
      <c r="BM85" s="464"/>
      <c r="BN85" s="464"/>
      <c r="BO85" s="464"/>
      <c r="BP85" s="464"/>
      <c r="BQ85" s="464"/>
      <c r="BR85" s="464"/>
      <c r="BS85" s="464"/>
      <c r="BT85" s="464"/>
      <c r="BU85" s="464"/>
      <c r="BV85" s="464"/>
      <c r="BW85" s="464"/>
      <c r="BX85" s="464"/>
      <c r="BY85" s="464"/>
      <c r="BZ85" s="464"/>
      <c r="CA85" s="464"/>
      <c r="CB85" s="464"/>
      <c r="CC85" s="464"/>
      <c r="CD85" s="464"/>
      <c r="CE85" s="464"/>
      <c r="CF85" s="464"/>
      <c r="CG85" s="464"/>
      <c r="CH85" s="464"/>
      <c r="CI85" s="464"/>
      <c r="CJ85" s="464"/>
      <c r="CK85" s="464"/>
    </row>
    <row r="86" spans="1:89" x14ac:dyDescent="0.35">
      <c r="A86" s="464"/>
      <c r="B86" s="464"/>
      <c r="C86" s="464"/>
      <c r="D86" s="464"/>
      <c r="E86" s="464"/>
      <c r="F86" s="464"/>
      <c r="G86" s="464"/>
      <c r="H86" s="464"/>
      <c r="I86" s="464"/>
      <c r="J86" s="464"/>
      <c r="K86" s="464"/>
      <c r="L86" s="464"/>
      <c r="M86" s="464"/>
      <c r="N86" s="464"/>
      <c r="O86" s="464"/>
      <c r="P86" s="464"/>
      <c r="Q86" s="464"/>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464"/>
      <c r="BA86" s="464"/>
      <c r="BB86" s="464"/>
      <c r="BC86" s="464"/>
      <c r="BD86" s="464"/>
      <c r="BE86" s="464"/>
      <c r="BF86" s="464"/>
      <c r="BG86" s="464"/>
      <c r="BH86" s="464"/>
      <c r="BI86" s="464"/>
      <c r="BJ86" s="464"/>
      <c r="BK86" s="464"/>
      <c r="BL86" s="464"/>
      <c r="BM86" s="464"/>
      <c r="BN86" s="464"/>
      <c r="BO86" s="464"/>
      <c r="BP86" s="464"/>
      <c r="BQ86" s="464"/>
      <c r="BR86" s="464"/>
      <c r="BS86" s="464"/>
      <c r="BT86" s="464"/>
      <c r="BU86" s="464"/>
      <c r="BV86" s="464"/>
      <c r="BW86" s="464"/>
      <c r="BX86" s="464"/>
      <c r="BY86" s="464"/>
      <c r="BZ86" s="464"/>
      <c r="CA86" s="464"/>
      <c r="CB86" s="464"/>
      <c r="CC86" s="464"/>
      <c r="CD86" s="464"/>
      <c r="CE86" s="464"/>
      <c r="CF86" s="464"/>
      <c r="CG86" s="464"/>
      <c r="CH86" s="464"/>
      <c r="CI86" s="464"/>
      <c r="CJ86" s="464"/>
      <c r="CK86" s="464"/>
    </row>
    <row r="87" spans="1:89" x14ac:dyDescent="0.35">
      <c r="A87" s="464"/>
      <c r="B87" s="464"/>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4"/>
      <c r="AY87" s="464"/>
      <c r="AZ87" s="464"/>
      <c r="BA87" s="464"/>
      <c r="BB87" s="464"/>
      <c r="BC87" s="464"/>
      <c r="BD87" s="464"/>
      <c r="BE87" s="464"/>
      <c r="BF87" s="464"/>
      <c r="BG87" s="464"/>
      <c r="BH87" s="464"/>
      <c r="BI87" s="464"/>
      <c r="BJ87" s="464"/>
      <c r="BK87" s="464"/>
      <c r="BL87" s="464"/>
      <c r="BM87" s="464"/>
      <c r="BN87" s="464"/>
      <c r="BO87" s="464"/>
      <c r="BP87" s="464"/>
      <c r="BQ87" s="464"/>
      <c r="BR87" s="464"/>
      <c r="BS87" s="464"/>
      <c r="BT87" s="464"/>
      <c r="BU87" s="464"/>
      <c r="BV87" s="464"/>
      <c r="BW87" s="464"/>
      <c r="BX87" s="464"/>
      <c r="BY87" s="464"/>
      <c r="BZ87" s="464"/>
      <c r="CA87" s="464"/>
      <c r="CB87" s="464"/>
      <c r="CC87" s="464"/>
      <c r="CD87" s="464"/>
      <c r="CE87" s="464"/>
      <c r="CF87" s="464"/>
      <c r="CG87" s="464"/>
      <c r="CH87" s="464"/>
      <c r="CI87" s="464"/>
      <c r="CJ87" s="464"/>
      <c r="CK87" s="464"/>
    </row>
    <row r="88" spans="1:89" x14ac:dyDescent="0.35">
      <c r="A88" s="464"/>
      <c r="B88" s="464"/>
      <c r="C88" s="464"/>
      <c r="D88" s="464"/>
      <c r="E88" s="464"/>
      <c r="F88" s="464"/>
      <c r="G88" s="464"/>
      <c r="H88" s="464"/>
      <c r="I88" s="464"/>
      <c r="J88" s="464"/>
      <c r="K88" s="464"/>
      <c r="L88" s="464"/>
      <c r="M88" s="464"/>
      <c r="N88" s="464"/>
      <c r="O88" s="464"/>
      <c r="P88" s="464"/>
      <c r="Q88" s="464"/>
      <c r="R88" s="464"/>
      <c r="S88" s="464"/>
      <c r="T88" s="464"/>
      <c r="U88" s="464"/>
      <c r="V88" s="464"/>
      <c r="W88" s="464"/>
      <c r="X88" s="464"/>
      <c r="Y88" s="464"/>
      <c r="Z88" s="464"/>
      <c r="AA88" s="464"/>
      <c r="AB88" s="464"/>
      <c r="AC88" s="464"/>
      <c r="AD88" s="464"/>
      <c r="AE88" s="464"/>
      <c r="AF88" s="464"/>
      <c r="AG88" s="464"/>
      <c r="AH88" s="464"/>
      <c r="AI88" s="464"/>
      <c r="AJ88" s="464"/>
      <c r="AK88" s="464"/>
      <c r="AL88" s="464"/>
      <c r="AM88" s="464"/>
      <c r="AN88" s="464"/>
      <c r="AO88" s="464"/>
      <c r="AP88" s="464"/>
      <c r="AQ88" s="464"/>
      <c r="AR88" s="464"/>
      <c r="AS88" s="464"/>
      <c r="AT88" s="464"/>
      <c r="AU88" s="464"/>
      <c r="AV88" s="464"/>
      <c r="AW88" s="464"/>
      <c r="AX88" s="464"/>
      <c r="AY88" s="464"/>
      <c r="AZ88" s="464"/>
      <c r="BA88" s="464"/>
      <c r="BB88" s="464"/>
      <c r="BC88" s="464"/>
      <c r="BD88" s="464"/>
      <c r="BE88" s="464"/>
      <c r="BF88" s="464"/>
      <c r="BG88" s="464"/>
      <c r="BH88" s="464"/>
      <c r="BI88" s="464"/>
      <c r="BJ88" s="464"/>
      <c r="BK88" s="464"/>
      <c r="BL88" s="464"/>
      <c r="BM88" s="464"/>
      <c r="BN88" s="464"/>
      <c r="BO88" s="464"/>
      <c r="BP88" s="464"/>
      <c r="BQ88" s="464"/>
      <c r="BR88" s="464"/>
      <c r="BS88" s="464"/>
      <c r="BT88" s="464"/>
      <c r="BU88" s="464"/>
      <c r="BV88" s="464"/>
      <c r="BW88" s="464"/>
      <c r="BX88" s="464"/>
      <c r="BY88" s="464"/>
      <c r="BZ88" s="464"/>
      <c r="CA88" s="464"/>
      <c r="CB88" s="464"/>
      <c r="CC88" s="464"/>
      <c r="CD88" s="464"/>
      <c r="CE88" s="464"/>
      <c r="CF88" s="464"/>
      <c r="CG88" s="464"/>
      <c r="CH88" s="464"/>
      <c r="CI88" s="464"/>
      <c r="CJ88" s="464"/>
      <c r="CK88" s="464"/>
    </row>
    <row r="89" spans="1:89" x14ac:dyDescent="0.35">
      <c r="A89" s="464"/>
      <c r="B89" s="464"/>
      <c r="C89" s="464"/>
      <c r="D89" s="464"/>
      <c r="E89" s="464"/>
      <c r="F89" s="464"/>
      <c r="G89" s="464"/>
      <c r="H89" s="464"/>
      <c r="I89" s="464"/>
      <c r="J89" s="464"/>
      <c r="K89" s="464"/>
      <c r="L89" s="464"/>
      <c r="M89" s="464"/>
      <c r="N89" s="464"/>
      <c r="O89" s="464"/>
      <c r="P89" s="464"/>
      <c r="Q89" s="464"/>
      <c r="R89" s="464"/>
      <c r="S89" s="464"/>
      <c r="T89" s="464"/>
      <c r="U89" s="464"/>
      <c r="V89" s="464"/>
      <c r="W89" s="464"/>
      <c r="X89" s="464"/>
      <c r="Y89" s="464"/>
      <c r="Z89" s="464"/>
      <c r="AA89" s="464"/>
      <c r="AB89" s="464"/>
      <c r="AC89" s="464"/>
      <c r="AD89" s="464"/>
      <c r="AE89" s="464"/>
      <c r="AF89" s="464"/>
      <c r="AG89" s="464"/>
      <c r="AH89" s="464"/>
      <c r="AI89" s="464"/>
      <c r="AJ89" s="464"/>
      <c r="AK89" s="464"/>
      <c r="AL89" s="464"/>
      <c r="AM89" s="464"/>
      <c r="AN89" s="464"/>
      <c r="AO89" s="464"/>
      <c r="AP89" s="464"/>
      <c r="AQ89" s="464"/>
      <c r="AR89" s="464"/>
      <c r="AS89" s="464"/>
      <c r="AT89" s="464"/>
      <c r="AU89" s="464"/>
      <c r="AV89" s="464"/>
      <c r="AW89" s="464"/>
      <c r="AX89" s="464"/>
      <c r="AY89" s="464"/>
      <c r="AZ89" s="464"/>
      <c r="BA89" s="464"/>
      <c r="BB89" s="464"/>
      <c r="BC89" s="464"/>
      <c r="BD89" s="464"/>
      <c r="BE89" s="464"/>
      <c r="BF89" s="464"/>
      <c r="BG89" s="464"/>
      <c r="BH89" s="464"/>
      <c r="BI89" s="464"/>
      <c r="BJ89" s="464"/>
      <c r="BK89" s="464"/>
      <c r="BL89" s="464"/>
      <c r="BM89" s="464"/>
      <c r="BN89" s="464"/>
      <c r="BO89" s="464"/>
      <c r="BP89" s="464"/>
      <c r="BQ89" s="464"/>
      <c r="BR89" s="464"/>
      <c r="BS89" s="464"/>
      <c r="BT89" s="464"/>
      <c r="BU89" s="464"/>
      <c r="BV89" s="464"/>
      <c r="BW89" s="464"/>
      <c r="BX89" s="464"/>
      <c r="BY89" s="464"/>
      <c r="BZ89" s="464"/>
      <c r="CA89" s="464"/>
      <c r="CB89" s="464"/>
      <c r="CC89" s="464"/>
      <c r="CD89" s="464"/>
      <c r="CE89" s="464"/>
      <c r="CF89" s="464"/>
      <c r="CG89" s="464"/>
      <c r="CH89" s="464"/>
      <c r="CI89" s="464"/>
      <c r="CJ89" s="464"/>
      <c r="CK89" s="464"/>
    </row>
    <row r="90" spans="1:89" x14ac:dyDescent="0.35">
      <c r="A90" s="464"/>
      <c r="B90" s="464"/>
      <c r="C90" s="464"/>
      <c r="D90" s="464"/>
      <c r="E90" s="464"/>
      <c r="F90" s="464"/>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4"/>
      <c r="AK90" s="464"/>
      <c r="AL90" s="464"/>
      <c r="AM90" s="464"/>
      <c r="AN90" s="464"/>
      <c r="AO90" s="464"/>
      <c r="AP90" s="464"/>
      <c r="AQ90" s="464"/>
      <c r="AR90" s="464"/>
      <c r="AS90" s="464"/>
      <c r="AT90" s="464"/>
      <c r="AU90" s="464"/>
      <c r="AV90" s="464"/>
      <c r="AW90" s="464"/>
      <c r="AX90" s="464"/>
      <c r="AY90" s="464"/>
      <c r="AZ90" s="464"/>
      <c r="BA90" s="464"/>
      <c r="BB90" s="464"/>
      <c r="BC90" s="464"/>
      <c r="BD90" s="464"/>
      <c r="BE90" s="464"/>
      <c r="BF90" s="464"/>
      <c r="BG90" s="464"/>
      <c r="BH90" s="464"/>
      <c r="BI90" s="464"/>
      <c r="BJ90" s="464"/>
      <c r="BK90" s="464"/>
      <c r="BL90" s="464"/>
      <c r="BM90" s="464"/>
      <c r="BN90" s="464"/>
      <c r="BO90" s="464"/>
      <c r="BP90" s="464"/>
      <c r="BQ90" s="464"/>
      <c r="BR90" s="464"/>
      <c r="BS90" s="464"/>
      <c r="BT90" s="464"/>
      <c r="BU90" s="464"/>
      <c r="BV90" s="464"/>
      <c r="BW90" s="464"/>
      <c r="BX90" s="464"/>
      <c r="BY90" s="464"/>
      <c r="BZ90" s="464"/>
      <c r="CA90" s="464"/>
      <c r="CB90" s="464"/>
      <c r="CC90" s="464"/>
      <c r="CD90" s="464"/>
      <c r="CE90" s="464"/>
      <c r="CF90" s="464"/>
      <c r="CG90" s="464"/>
      <c r="CH90" s="464"/>
      <c r="CI90" s="464"/>
      <c r="CJ90" s="464"/>
      <c r="CK90" s="464"/>
    </row>
    <row r="91" spans="1:89" x14ac:dyDescent="0.35">
      <c r="A91" s="464"/>
      <c r="B91" s="464"/>
      <c r="C91" s="464"/>
      <c r="D91" s="464"/>
      <c r="E91" s="464"/>
      <c r="F91" s="464"/>
      <c r="G91" s="464"/>
      <c r="H91" s="464"/>
      <c r="I91" s="464"/>
      <c r="J91" s="464"/>
      <c r="K91" s="464"/>
      <c r="L91" s="464"/>
      <c r="M91" s="464"/>
      <c r="N91" s="464"/>
      <c r="O91" s="464"/>
      <c r="P91" s="464"/>
      <c r="Q91" s="464"/>
      <c r="R91" s="464"/>
      <c r="S91" s="464"/>
      <c r="T91" s="464"/>
      <c r="U91" s="464"/>
      <c r="V91" s="464"/>
      <c r="W91" s="464"/>
      <c r="X91" s="464"/>
      <c r="Y91" s="464"/>
      <c r="Z91" s="464"/>
      <c r="AA91" s="464"/>
      <c r="AB91" s="464"/>
      <c r="AC91" s="464"/>
      <c r="AD91" s="464"/>
      <c r="AE91" s="464"/>
      <c r="AF91" s="464"/>
      <c r="AG91" s="464"/>
      <c r="AH91" s="464"/>
      <c r="AI91" s="464"/>
      <c r="AJ91" s="464"/>
      <c r="AK91" s="464"/>
      <c r="AL91" s="464"/>
      <c r="AM91" s="464"/>
      <c r="AN91" s="464"/>
      <c r="AO91" s="464"/>
      <c r="AP91" s="464"/>
      <c r="AQ91" s="464"/>
      <c r="AR91" s="464"/>
      <c r="AS91" s="464"/>
      <c r="AT91" s="464"/>
      <c r="AU91" s="464"/>
      <c r="AV91" s="464"/>
      <c r="AW91" s="464"/>
      <c r="AX91" s="464"/>
      <c r="AY91" s="464"/>
      <c r="AZ91" s="464"/>
      <c r="BA91" s="464"/>
      <c r="BB91" s="464"/>
      <c r="BC91" s="464"/>
      <c r="BD91" s="464"/>
      <c r="BE91" s="464"/>
      <c r="BF91" s="464"/>
      <c r="BG91" s="464"/>
      <c r="BH91" s="464"/>
      <c r="BI91" s="464"/>
      <c r="BJ91" s="464"/>
      <c r="BK91" s="464"/>
      <c r="BL91" s="464"/>
      <c r="BM91" s="464"/>
      <c r="BN91" s="464"/>
      <c r="BO91" s="464"/>
      <c r="BP91" s="464"/>
      <c r="BQ91" s="464"/>
      <c r="BR91" s="464"/>
      <c r="BS91" s="464"/>
      <c r="BT91" s="464"/>
      <c r="BU91" s="464"/>
      <c r="BV91" s="464"/>
      <c r="BW91" s="464"/>
      <c r="BX91" s="464"/>
      <c r="BY91" s="464"/>
      <c r="BZ91" s="464"/>
      <c r="CA91" s="464"/>
      <c r="CB91" s="464"/>
      <c r="CC91" s="464"/>
      <c r="CD91" s="464"/>
      <c r="CE91" s="464"/>
      <c r="CF91" s="464"/>
      <c r="CG91" s="464"/>
      <c r="CH91" s="464"/>
      <c r="CI91" s="464"/>
      <c r="CJ91" s="464"/>
      <c r="CK91" s="464"/>
    </row>
    <row r="92" spans="1:89" x14ac:dyDescent="0.35">
      <c r="A92" s="464"/>
      <c r="B92" s="464"/>
      <c r="C92" s="464"/>
      <c r="D92" s="464"/>
      <c r="E92" s="464"/>
      <c r="F92" s="464"/>
      <c r="G92" s="464"/>
      <c r="H92" s="464"/>
      <c r="I92" s="464"/>
      <c r="J92" s="464"/>
      <c r="K92" s="464"/>
      <c r="L92" s="464"/>
      <c r="M92" s="464"/>
      <c r="N92" s="464"/>
      <c r="O92" s="464"/>
      <c r="P92" s="464"/>
      <c r="Q92" s="464"/>
      <c r="R92" s="464"/>
      <c r="S92" s="464"/>
      <c r="T92" s="464"/>
      <c r="U92" s="464"/>
      <c r="V92" s="464"/>
      <c r="W92" s="464"/>
      <c r="X92" s="464"/>
      <c r="Y92" s="464"/>
      <c r="Z92" s="464"/>
      <c r="AA92" s="464"/>
      <c r="AB92" s="464"/>
      <c r="AC92" s="464"/>
      <c r="AD92" s="464"/>
      <c r="AE92" s="464"/>
      <c r="AF92" s="464"/>
      <c r="AG92" s="464"/>
      <c r="AH92" s="464"/>
      <c r="AI92" s="464"/>
      <c r="AJ92" s="464"/>
      <c r="AK92" s="464"/>
      <c r="AL92" s="464"/>
      <c r="AM92" s="464"/>
      <c r="AN92" s="464"/>
      <c r="AO92" s="464"/>
      <c r="AP92" s="464"/>
      <c r="AQ92" s="464"/>
      <c r="AR92" s="464"/>
      <c r="AS92" s="464"/>
      <c r="AT92" s="464"/>
      <c r="AU92" s="464"/>
      <c r="AV92" s="464"/>
      <c r="AW92" s="464"/>
      <c r="AX92" s="464"/>
      <c r="AY92" s="464"/>
      <c r="AZ92" s="464"/>
      <c r="BA92" s="464"/>
      <c r="BB92" s="464"/>
      <c r="BC92" s="464"/>
      <c r="BD92" s="464"/>
      <c r="BE92" s="464"/>
      <c r="BF92" s="464"/>
      <c r="BG92" s="464"/>
      <c r="BH92" s="464"/>
      <c r="BI92" s="464"/>
      <c r="BJ92" s="464"/>
      <c r="BK92" s="464"/>
      <c r="BL92" s="464"/>
      <c r="BM92" s="464"/>
      <c r="BN92" s="464"/>
      <c r="BO92" s="464"/>
      <c r="BP92" s="464"/>
      <c r="BQ92" s="464"/>
      <c r="BR92" s="464"/>
      <c r="BS92" s="464"/>
      <c r="BT92" s="464"/>
      <c r="BU92" s="464"/>
      <c r="BV92" s="464"/>
      <c r="BW92" s="464"/>
      <c r="BX92" s="464"/>
      <c r="BY92" s="464"/>
      <c r="BZ92" s="464"/>
      <c r="CA92" s="464"/>
      <c r="CB92" s="464"/>
      <c r="CC92" s="464"/>
      <c r="CD92" s="464"/>
      <c r="CE92" s="464"/>
      <c r="CF92" s="464"/>
      <c r="CG92" s="464"/>
      <c r="CH92" s="464"/>
      <c r="CI92" s="464"/>
      <c r="CJ92" s="464"/>
      <c r="CK92" s="464"/>
    </row>
    <row r="93" spans="1:89" x14ac:dyDescent="0.35">
      <c r="A93" s="464"/>
      <c r="B93" s="464"/>
      <c r="C93" s="464"/>
      <c r="D93" s="464"/>
      <c r="E93" s="464"/>
      <c r="F93" s="464"/>
      <c r="G93" s="464"/>
      <c r="H93" s="464"/>
      <c r="I93" s="464"/>
      <c r="J93" s="464"/>
      <c r="K93" s="464"/>
      <c r="L93" s="464"/>
      <c r="M93" s="464"/>
      <c r="N93" s="464"/>
      <c r="O93" s="464"/>
      <c r="P93" s="464"/>
      <c r="Q93" s="464"/>
      <c r="R93" s="464"/>
      <c r="S93" s="464"/>
      <c r="T93" s="464"/>
      <c r="U93" s="464"/>
      <c r="V93" s="464"/>
      <c r="W93" s="464"/>
      <c r="X93" s="464"/>
      <c r="Y93" s="464"/>
      <c r="Z93" s="464"/>
      <c r="AA93" s="464"/>
      <c r="AB93" s="464"/>
      <c r="AC93" s="464"/>
      <c r="AD93" s="464"/>
      <c r="AE93" s="464"/>
      <c r="AF93" s="464"/>
      <c r="AG93" s="464"/>
      <c r="AH93" s="464"/>
      <c r="AI93" s="464"/>
      <c r="AJ93" s="464"/>
      <c r="AK93" s="464"/>
      <c r="AL93" s="464"/>
      <c r="AM93" s="464"/>
      <c r="AN93" s="464"/>
      <c r="AO93" s="464"/>
      <c r="AP93" s="464"/>
      <c r="AQ93" s="464"/>
      <c r="AR93" s="464"/>
      <c r="AS93" s="464"/>
      <c r="AT93" s="464"/>
      <c r="AU93" s="464"/>
      <c r="AV93" s="464"/>
      <c r="AW93" s="464"/>
      <c r="AX93" s="464"/>
      <c r="AY93" s="464"/>
      <c r="AZ93" s="464"/>
      <c r="BA93" s="464"/>
      <c r="BB93" s="464"/>
      <c r="BC93" s="464"/>
      <c r="BD93" s="464"/>
      <c r="BE93" s="464"/>
      <c r="BF93" s="464"/>
      <c r="BG93" s="464"/>
      <c r="BH93" s="464"/>
      <c r="BI93" s="464"/>
      <c r="BJ93" s="464"/>
      <c r="BK93" s="464"/>
      <c r="BL93" s="464"/>
      <c r="BM93" s="464"/>
      <c r="BN93" s="464"/>
      <c r="BO93" s="464"/>
      <c r="BP93" s="464"/>
      <c r="BQ93" s="464"/>
      <c r="BR93" s="464"/>
      <c r="BS93" s="464"/>
      <c r="BT93" s="464"/>
      <c r="BU93" s="464"/>
      <c r="BV93" s="464"/>
      <c r="BW93" s="464"/>
      <c r="BX93" s="464"/>
      <c r="BY93" s="464"/>
      <c r="BZ93" s="464"/>
      <c r="CA93" s="464"/>
      <c r="CB93" s="464"/>
      <c r="CC93" s="464"/>
      <c r="CD93" s="464"/>
      <c r="CE93" s="464"/>
      <c r="CF93" s="464"/>
      <c r="CG93" s="464"/>
      <c r="CH93" s="464"/>
      <c r="CI93" s="464"/>
      <c r="CJ93" s="464"/>
      <c r="CK93" s="464"/>
    </row>
    <row r="94" spans="1:89" x14ac:dyDescent="0.35">
      <c r="A94" s="464"/>
      <c r="B94" s="464"/>
      <c r="C94" s="464"/>
      <c r="D94" s="464"/>
      <c r="E94" s="464"/>
      <c r="F94" s="464"/>
      <c r="G94" s="464"/>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4"/>
      <c r="AK94" s="464"/>
      <c r="AL94" s="464"/>
      <c r="AM94" s="464"/>
      <c r="AN94" s="464"/>
      <c r="AO94" s="464"/>
      <c r="AP94" s="464"/>
      <c r="AQ94" s="464"/>
      <c r="AR94" s="464"/>
      <c r="AS94" s="464"/>
      <c r="AT94" s="464"/>
      <c r="AU94" s="464"/>
      <c r="AV94" s="464"/>
      <c r="AW94" s="464"/>
      <c r="AX94" s="464"/>
      <c r="AY94" s="464"/>
      <c r="AZ94" s="464"/>
      <c r="BA94" s="464"/>
      <c r="BB94" s="464"/>
      <c r="BC94" s="464"/>
      <c r="BD94" s="464"/>
      <c r="BE94" s="464"/>
      <c r="BF94" s="464"/>
      <c r="BG94" s="464"/>
      <c r="BH94" s="464"/>
      <c r="BI94" s="464"/>
      <c r="BJ94" s="464"/>
      <c r="BK94" s="464"/>
      <c r="BL94" s="464"/>
      <c r="BM94" s="464"/>
      <c r="BN94" s="464"/>
      <c r="BO94" s="464"/>
      <c r="BP94" s="464"/>
      <c r="BQ94" s="464"/>
      <c r="BR94" s="464"/>
      <c r="BS94" s="464"/>
      <c r="BT94" s="464"/>
      <c r="BU94" s="464"/>
      <c r="BV94" s="464"/>
      <c r="BW94" s="464"/>
      <c r="BX94" s="464"/>
      <c r="BY94" s="464"/>
      <c r="BZ94" s="464"/>
      <c r="CA94" s="464"/>
      <c r="CB94" s="464"/>
      <c r="CC94" s="464"/>
      <c r="CD94" s="464"/>
      <c r="CE94" s="464"/>
      <c r="CF94" s="464"/>
      <c r="CG94" s="464"/>
      <c r="CH94" s="464"/>
      <c r="CI94" s="464"/>
      <c r="CJ94" s="464"/>
      <c r="CK94" s="464"/>
    </row>
    <row r="95" spans="1:89" x14ac:dyDescent="0.35">
      <c r="A95" s="464"/>
      <c r="B95" s="464"/>
      <c r="C95" s="464"/>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464"/>
      <c r="AM95" s="464"/>
      <c r="AN95" s="464"/>
      <c r="AO95" s="464"/>
      <c r="AP95" s="464"/>
      <c r="AQ95" s="464"/>
      <c r="AR95" s="464"/>
      <c r="AS95" s="464"/>
      <c r="AT95" s="464"/>
      <c r="AU95" s="464"/>
      <c r="AV95" s="464"/>
      <c r="AW95" s="464"/>
      <c r="AX95" s="464"/>
      <c r="AY95" s="464"/>
      <c r="AZ95" s="464"/>
      <c r="BA95" s="464"/>
      <c r="BB95" s="464"/>
      <c r="BC95" s="464"/>
      <c r="BD95" s="464"/>
      <c r="BE95" s="464"/>
      <c r="BF95" s="464"/>
      <c r="BG95" s="464"/>
      <c r="BH95" s="464"/>
      <c r="BI95" s="464"/>
      <c r="BJ95" s="464"/>
      <c r="BK95" s="464"/>
      <c r="BL95" s="464"/>
      <c r="BM95" s="464"/>
      <c r="BN95" s="464"/>
      <c r="BO95" s="464"/>
      <c r="BP95" s="464"/>
      <c r="BQ95" s="464"/>
      <c r="BR95" s="464"/>
      <c r="BS95" s="464"/>
      <c r="BT95" s="464"/>
      <c r="BU95" s="464"/>
      <c r="BV95" s="464"/>
      <c r="BW95" s="464"/>
      <c r="BX95" s="464"/>
      <c r="BY95" s="464"/>
      <c r="BZ95" s="464"/>
      <c r="CA95" s="464"/>
      <c r="CB95" s="464"/>
      <c r="CC95" s="464"/>
      <c r="CD95" s="464"/>
      <c r="CE95" s="464"/>
      <c r="CF95" s="464"/>
      <c r="CG95" s="464"/>
      <c r="CH95" s="464"/>
      <c r="CI95" s="464"/>
      <c r="CJ95" s="464"/>
      <c r="CK95" s="464"/>
    </row>
    <row r="96" spans="1:89" x14ac:dyDescent="0.35">
      <c r="A96" s="464"/>
      <c r="B96" s="464"/>
      <c r="C96" s="464"/>
      <c r="D96" s="464"/>
      <c r="E96" s="464"/>
      <c r="F96" s="464"/>
      <c r="G96" s="464"/>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4"/>
      <c r="AJ96" s="464"/>
      <c r="AK96" s="464"/>
      <c r="AL96" s="464"/>
      <c r="AM96" s="464"/>
      <c r="AN96" s="464"/>
      <c r="AO96" s="464"/>
      <c r="AP96" s="464"/>
      <c r="AQ96" s="464"/>
      <c r="AR96" s="464"/>
      <c r="AS96" s="464"/>
      <c r="AT96" s="464"/>
      <c r="AU96" s="464"/>
      <c r="AV96" s="464"/>
      <c r="AW96" s="464"/>
      <c r="AX96" s="464"/>
      <c r="AY96" s="464"/>
      <c r="AZ96" s="464"/>
      <c r="BA96" s="464"/>
      <c r="BB96" s="464"/>
      <c r="BC96" s="464"/>
      <c r="BD96" s="464"/>
      <c r="BE96" s="464"/>
      <c r="BF96" s="464"/>
      <c r="BG96" s="464"/>
      <c r="BH96" s="464"/>
      <c r="BI96" s="464"/>
      <c r="BJ96" s="464"/>
      <c r="BK96" s="464"/>
      <c r="BL96" s="464"/>
      <c r="BM96" s="464"/>
      <c r="BN96" s="464"/>
      <c r="BO96" s="464"/>
      <c r="BP96" s="464"/>
      <c r="BQ96" s="464"/>
      <c r="BR96" s="464"/>
      <c r="BS96" s="464"/>
      <c r="BT96" s="464"/>
      <c r="BU96" s="464"/>
      <c r="BV96" s="464"/>
      <c r="BW96" s="464"/>
      <c r="BX96" s="464"/>
      <c r="BY96" s="464"/>
      <c r="BZ96" s="464"/>
      <c r="CA96" s="464"/>
      <c r="CB96" s="464"/>
      <c r="CC96" s="464"/>
      <c r="CD96" s="464"/>
      <c r="CE96" s="464"/>
      <c r="CF96" s="464"/>
      <c r="CG96" s="464"/>
      <c r="CH96" s="464"/>
      <c r="CI96" s="464"/>
      <c r="CJ96" s="464"/>
      <c r="CK96" s="464"/>
    </row>
    <row r="97" spans="1:89" x14ac:dyDescent="0.35">
      <c r="A97" s="464"/>
      <c r="B97" s="464"/>
      <c r="C97" s="464"/>
      <c r="D97" s="464"/>
      <c r="E97" s="464"/>
      <c r="F97" s="464"/>
      <c r="G97" s="464"/>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c r="AK97" s="464"/>
      <c r="AL97" s="464"/>
      <c r="AM97" s="464"/>
      <c r="AN97" s="464"/>
      <c r="AO97" s="464"/>
      <c r="AP97" s="464"/>
      <c r="AQ97" s="464"/>
      <c r="AR97" s="464"/>
      <c r="AS97" s="464"/>
      <c r="AT97" s="464"/>
      <c r="AU97" s="464"/>
      <c r="AV97" s="464"/>
      <c r="AW97" s="464"/>
      <c r="AX97" s="464"/>
      <c r="AY97" s="464"/>
      <c r="AZ97" s="464"/>
      <c r="BA97" s="464"/>
      <c r="BB97" s="464"/>
      <c r="BC97" s="464"/>
      <c r="BD97" s="464"/>
      <c r="BE97" s="464"/>
      <c r="BF97" s="464"/>
      <c r="BG97" s="464"/>
      <c r="BH97" s="464"/>
      <c r="BI97" s="464"/>
      <c r="BJ97" s="464"/>
      <c r="BK97" s="464"/>
      <c r="BL97" s="464"/>
      <c r="BM97" s="464"/>
      <c r="BN97" s="464"/>
      <c r="BO97" s="464"/>
      <c r="BP97" s="464"/>
      <c r="BQ97" s="464"/>
      <c r="BR97" s="464"/>
      <c r="BS97" s="464"/>
      <c r="BT97" s="464"/>
      <c r="BU97" s="464"/>
      <c r="BV97" s="464"/>
      <c r="BW97" s="464"/>
      <c r="BX97" s="464"/>
      <c r="BY97" s="464"/>
      <c r="BZ97" s="464"/>
      <c r="CA97" s="464"/>
      <c r="CB97" s="464"/>
      <c r="CC97" s="464"/>
      <c r="CD97" s="464"/>
      <c r="CE97" s="464"/>
      <c r="CF97" s="464"/>
      <c r="CG97" s="464"/>
      <c r="CH97" s="464"/>
      <c r="CI97" s="464"/>
      <c r="CJ97" s="464"/>
      <c r="CK97" s="464"/>
    </row>
    <row r="98" spans="1:89" x14ac:dyDescent="0.35">
      <c r="A98" s="464"/>
      <c r="B98" s="464"/>
      <c r="C98" s="464"/>
      <c r="D98" s="464"/>
      <c r="E98" s="464"/>
      <c r="F98" s="464"/>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c r="AK98" s="464"/>
      <c r="AL98" s="464"/>
      <c r="AM98" s="464"/>
      <c r="AN98" s="464"/>
      <c r="AO98" s="464"/>
      <c r="AP98" s="464"/>
      <c r="AQ98" s="464"/>
      <c r="AR98" s="464"/>
      <c r="AS98" s="464"/>
      <c r="AT98" s="464"/>
      <c r="AU98" s="464"/>
      <c r="AV98" s="464"/>
      <c r="AW98" s="464"/>
      <c r="AX98" s="464"/>
      <c r="AY98" s="464"/>
      <c r="AZ98" s="464"/>
      <c r="BA98" s="464"/>
      <c r="BB98" s="464"/>
      <c r="BC98" s="464"/>
      <c r="BD98" s="464"/>
      <c r="BE98" s="464"/>
      <c r="BF98" s="464"/>
      <c r="BG98" s="464"/>
      <c r="BH98" s="464"/>
      <c r="BI98" s="464"/>
      <c r="BJ98" s="464"/>
      <c r="BK98" s="464"/>
      <c r="BL98" s="464"/>
      <c r="BM98" s="464"/>
      <c r="BN98" s="464"/>
      <c r="BO98" s="464"/>
      <c r="BP98" s="464"/>
      <c r="BQ98" s="464"/>
      <c r="BR98" s="464"/>
      <c r="BS98" s="464"/>
      <c r="BT98" s="464"/>
      <c r="BU98" s="464"/>
      <c r="BV98" s="464"/>
      <c r="BW98" s="464"/>
      <c r="BX98" s="464"/>
      <c r="BY98" s="464"/>
      <c r="BZ98" s="464"/>
      <c r="CA98" s="464"/>
      <c r="CB98" s="464"/>
      <c r="CC98" s="464"/>
      <c r="CD98" s="464"/>
      <c r="CE98" s="464"/>
      <c r="CF98" s="464"/>
      <c r="CG98" s="464"/>
      <c r="CH98" s="464"/>
      <c r="CI98" s="464"/>
      <c r="CJ98" s="464"/>
      <c r="CK98" s="464"/>
    </row>
    <row r="99" spans="1:89" x14ac:dyDescent="0.35">
      <c r="A99" s="464"/>
      <c r="B99" s="464"/>
      <c r="C99" s="464"/>
      <c r="D99" s="464"/>
      <c r="E99" s="464"/>
      <c r="F99" s="464"/>
      <c r="G99" s="464"/>
      <c r="H99" s="464"/>
      <c r="I99" s="464"/>
      <c r="J99" s="464"/>
      <c r="K99" s="464"/>
      <c r="L99" s="464"/>
      <c r="M99" s="464"/>
      <c r="N99" s="464"/>
      <c r="O99" s="464"/>
      <c r="P99" s="464"/>
      <c r="Q99" s="464"/>
      <c r="R99" s="464"/>
      <c r="S99" s="464"/>
      <c r="T99" s="464"/>
      <c r="U99" s="464"/>
      <c r="V99" s="464"/>
      <c r="W99" s="464"/>
      <c r="X99" s="464"/>
      <c r="Y99" s="464"/>
      <c r="Z99" s="464"/>
      <c r="AA99" s="464"/>
      <c r="AB99" s="464"/>
      <c r="AC99" s="464"/>
      <c r="AD99" s="464"/>
      <c r="AE99" s="464"/>
      <c r="AF99" s="464"/>
      <c r="AG99" s="464"/>
      <c r="AH99" s="464"/>
      <c r="AI99" s="464"/>
      <c r="AJ99" s="464"/>
      <c r="AK99" s="464"/>
      <c r="AL99" s="464"/>
      <c r="AM99" s="464"/>
      <c r="AN99" s="464"/>
      <c r="AO99" s="464"/>
      <c r="AP99" s="464"/>
      <c r="AQ99" s="464"/>
      <c r="AR99" s="464"/>
      <c r="AS99" s="464"/>
      <c r="AT99" s="464"/>
      <c r="AU99" s="464"/>
      <c r="AV99" s="464"/>
      <c r="AW99" s="464"/>
      <c r="AX99" s="464"/>
      <c r="AY99" s="464"/>
      <c r="AZ99" s="464"/>
      <c r="BA99" s="464"/>
      <c r="BB99" s="464"/>
      <c r="BC99" s="464"/>
      <c r="BD99" s="464"/>
      <c r="BE99" s="464"/>
      <c r="BF99" s="464"/>
      <c r="BG99" s="464"/>
      <c r="BH99" s="464"/>
      <c r="BI99" s="464"/>
      <c r="BJ99" s="464"/>
      <c r="BK99" s="464"/>
      <c r="BL99" s="464"/>
      <c r="BM99" s="464"/>
      <c r="BN99" s="464"/>
      <c r="BO99" s="464"/>
      <c r="BP99" s="464"/>
      <c r="BQ99" s="464"/>
      <c r="BR99" s="464"/>
      <c r="BS99" s="464"/>
      <c r="BT99" s="464"/>
      <c r="BU99" s="464"/>
      <c r="BV99" s="464"/>
      <c r="BW99" s="464"/>
      <c r="BX99" s="464"/>
      <c r="BY99" s="464"/>
      <c r="BZ99" s="464"/>
      <c r="CA99" s="464"/>
      <c r="CB99" s="464"/>
      <c r="CC99" s="464"/>
      <c r="CD99" s="464"/>
      <c r="CE99" s="464"/>
      <c r="CF99" s="464"/>
      <c r="CG99" s="464"/>
      <c r="CH99" s="464"/>
      <c r="CI99" s="464"/>
      <c r="CJ99" s="464"/>
      <c r="CK99" s="464"/>
    </row>
    <row r="100" spans="1:89" x14ac:dyDescent="0.35">
      <c r="A100" s="464"/>
      <c r="B100" s="464"/>
      <c r="C100" s="464"/>
      <c r="D100" s="464"/>
      <c r="E100" s="464"/>
      <c r="F100" s="464"/>
      <c r="G100" s="464"/>
      <c r="H100" s="464"/>
      <c r="I100" s="464"/>
      <c r="J100" s="464"/>
      <c r="K100" s="464"/>
      <c r="L100" s="464"/>
      <c r="M100" s="464"/>
      <c r="N100" s="464"/>
      <c r="O100" s="464"/>
      <c r="P100" s="464"/>
      <c r="Q100" s="464"/>
      <c r="R100" s="464"/>
      <c r="S100" s="464"/>
      <c r="T100" s="464"/>
      <c r="U100" s="464"/>
      <c r="V100" s="464"/>
      <c r="W100" s="464"/>
      <c r="X100" s="464"/>
      <c r="Y100" s="464"/>
      <c r="Z100" s="464"/>
      <c r="AA100" s="464"/>
      <c r="AB100" s="464"/>
      <c r="AC100" s="464"/>
      <c r="AD100" s="464"/>
      <c r="AE100" s="464"/>
      <c r="AF100" s="464"/>
      <c r="AG100" s="464"/>
      <c r="AH100" s="464"/>
      <c r="AI100" s="464"/>
      <c r="AJ100" s="464"/>
      <c r="AK100" s="464"/>
      <c r="AL100" s="464"/>
      <c r="AM100" s="464"/>
      <c r="AN100" s="464"/>
      <c r="AO100" s="464"/>
      <c r="AP100" s="464"/>
      <c r="AQ100" s="464"/>
      <c r="AR100" s="464"/>
      <c r="AS100" s="464"/>
      <c r="AT100" s="464"/>
      <c r="AU100" s="464"/>
      <c r="AV100" s="464"/>
      <c r="AW100" s="464"/>
      <c r="AX100" s="464"/>
      <c r="AY100" s="464"/>
      <c r="AZ100" s="464"/>
      <c r="BA100" s="464"/>
      <c r="BB100" s="464"/>
      <c r="BC100" s="464"/>
      <c r="BD100" s="464"/>
      <c r="BE100" s="464"/>
      <c r="BF100" s="464"/>
      <c r="BG100" s="464"/>
      <c r="BH100" s="464"/>
      <c r="BI100" s="464"/>
      <c r="BJ100" s="464"/>
      <c r="BK100" s="464"/>
      <c r="BL100" s="464"/>
      <c r="BM100" s="464"/>
      <c r="BN100" s="464"/>
      <c r="BO100" s="464"/>
      <c r="BP100" s="464"/>
      <c r="BQ100" s="464"/>
      <c r="BR100" s="464"/>
      <c r="BS100" s="464"/>
      <c r="BT100" s="464"/>
      <c r="BU100" s="464"/>
      <c r="BV100" s="464"/>
      <c r="BW100" s="464"/>
      <c r="BX100" s="464"/>
      <c r="BY100" s="464"/>
      <c r="BZ100" s="464"/>
      <c r="CA100" s="464"/>
      <c r="CB100" s="464"/>
      <c r="CC100" s="464"/>
      <c r="CD100" s="464"/>
      <c r="CE100" s="464"/>
      <c r="CF100" s="464"/>
      <c r="CG100" s="464"/>
      <c r="CH100" s="464"/>
      <c r="CI100" s="464"/>
      <c r="CJ100" s="464"/>
      <c r="CK100" s="464"/>
    </row>
    <row r="101" spans="1:89" x14ac:dyDescent="0.35">
      <c r="A101" s="464"/>
      <c r="B101" s="464"/>
      <c r="C101" s="464"/>
      <c r="D101" s="464"/>
      <c r="E101" s="464"/>
      <c r="F101" s="464"/>
      <c r="G101" s="464"/>
      <c r="H101" s="464"/>
      <c r="I101" s="464"/>
      <c r="J101" s="464"/>
      <c r="K101" s="464"/>
      <c r="L101" s="464"/>
      <c r="M101" s="464"/>
      <c r="N101" s="464"/>
      <c r="O101" s="464"/>
      <c r="P101" s="464"/>
      <c r="Q101" s="464"/>
      <c r="R101" s="464"/>
      <c r="S101" s="464"/>
      <c r="T101" s="464"/>
      <c r="U101" s="464"/>
      <c r="V101" s="464"/>
      <c r="W101" s="464"/>
      <c r="X101" s="464"/>
      <c r="Y101" s="464"/>
      <c r="Z101" s="464"/>
      <c r="AA101" s="464"/>
      <c r="AB101" s="464"/>
      <c r="AC101" s="464"/>
      <c r="AD101" s="464"/>
      <c r="AE101" s="464"/>
      <c r="AF101" s="464"/>
      <c r="AG101" s="464"/>
      <c r="AH101" s="464"/>
      <c r="AI101" s="464"/>
      <c r="AJ101" s="464"/>
      <c r="AK101" s="464"/>
      <c r="AL101" s="464"/>
      <c r="AM101" s="464"/>
      <c r="AN101" s="464"/>
      <c r="AO101" s="464"/>
      <c r="AP101" s="464"/>
      <c r="AQ101" s="464"/>
      <c r="AR101" s="464"/>
      <c r="AS101" s="464"/>
      <c r="AT101" s="464"/>
      <c r="AU101" s="464"/>
      <c r="AV101" s="464"/>
      <c r="AW101" s="464"/>
      <c r="AX101" s="464"/>
      <c r="AY101" s="464"/>
      <c r="AZ101" s="464"/>
      <c r="BA101" s="464"/>
      <c r="BB101" s="464"/>
      <c r="BC101" s="464"/>
      <c r="BD101" s="464"/>
      <c r="BE101" s="464"/>
      <c r="BF101" s="464"/>
      <c r="BG101" s="464"/>
      <c r="BH101" s="464"/>
      <c r="BI101" s="464"/>
      <c r="BJ101" s="464"/>
      <c r="BK101" s="464"/>
      <c r="BL101" s="464"/>
      <c r="BM101" s="464"/>
      <c r="BN101" s="464"/>
      <c r="BO101" s="464"/>
      <c r="BP101" s="464"/>
      <c r="BQ101" s="464"/>
      <c r="BR101" s="464"/>
      <c r="BS101" s="464"/>
      <c r="BT101" s="464"/>
      <c r="BU101" s="464"/>
      <c r="BV101" s="464"/>
      <c r="BW101" s="464"/>
      <c r="BX101" s="464"/>
      <c r="BY101" s="464"/>
      <c r="BZ101" s="464"/>
      <c r="CA101" s="464"/>
      <c r="CB101" s="464"/>
      <c r="CC101" s="464"/>
      <c r="CD101" s="464"/>
      <c r="CE101" s="464"/>
      <c r="CF101" s="464"/>
      <c r="CG101" s="464"/>
      <c r="CH101" s="464"/>
      <c r="CI101" s="464"/>
      <c r="CJ101" s="464"/>
      <c r="CK101" s="464"/>
    </row>
    <row r="102" spans="1:89" x14ac:dyDescent="0.35">
      <c r="A102" s="464"/>
      <c r="B102" s="464"/>
      <c r="C102" s="464"/>
      <c r="D102" s="464"/>
      <c r="E102" s="464"/>
      <c r="F102" s="464"/>
      <c r="G102" s="464"/>
      <c r="H102" s="464"/>
      <c r="I102" s="464"/>
      <c r="J102" s="464"/>
      <c r="K102" s="464"/>
      <c r="L102" s="464"/>
      <c r="M102" s="464"/>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c r="AK102" s="464"/>
      <c r="AL102" s="464"/>
      <c r="AM102" s="464"/>
      <c r="AN102" s="464"/>
      <c r="AO102" s="464"/>
      <c r="AP102" s="464"/>
      <c r="AQ102" s="464"/>
      <c r="AR102" s="464"/>
      <c r="AS102" s="464"/>
      <c r="AT102" s="464"/>
      <c r="AU102" s="464"/>
      <c r="AV102" s="464"/>
      <c r="AW102" s="464"/>
      <c r="AX102" s="464"/>
      <c r="AY102" s="464"/>
      <c r="AZ102" s="464"/>
      <c r="BA102" s="464"/>
      <c r="BB102" s="464"/>
      <c r="BC102" s="464"/>
      <c r="BD102" s="464"/>
      <c r="BE102" s="464"/>
      <c r="BF102" s="464"/>
      <c r="BG102" s="464"/>
      <c r="BH102" s="464"/>
      <c r="BI102" s="464"/>
      <c r="BJ102" s="464"/>
      <c r="BK102" s="464"/>
      <c r="BL102" s="464"/>
      <c r="BM102" s="464"/>
      <c r="BN102" s="464"/>
      <c r="BO102" s="464"/>
      <c r="BP102" s="464"/>
      <c r="BQ102" s="464"/>
      <c r="BR102" s="464"/>
      <c r="BS102" s="464"/>
      <c r="BT102" s="464"/>
      <c r="BU102" s="464"/>
      <c r="BV102" s="464"/>
      <c r="BW102" s="464"/>
      <c r="BX102" s="464"/>
      <c r="BY102" s="464"/>
      <c r="BZ102" s="464"/>
      <c r="CA102" s="464"/>
      <c r="CB102" s="464"/>
      <c r="CC102" s="464"/>
      <c r="CD102" s="464"/>
      <c r="CE102" s="464"/>
      <c r="CF102" s="464"/>
      <c r="CG102" s="464"/>
      <c r="CH102" s="464"/>
      <c r="CI102" s="464"/>
      <c r="CJ102" s="464"/>
      <c r="CK102" s="464"/>
    </row>
    <row r="103" spans="1:89" x14ac:dyDescent="0.35">
      <c r="A103" s="464"/>
      <c r="B103" s="464"/>
      <c r="C103" s="464"/>
      <c r="D103" s="464"/>
      <c r="E103" s="464"/>
      <c r="F103" s="464"/>
      <c r="G103" s="464"/>
      <c r="H103" s="464"/>
      <c r="I103" s="464"/>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c r="AK103" s="464"/>
      <c r="AL103" s="464"/>
      <c r="AM103" s="464"/>
      <c r="AN103" s="464"/>
      <c r="AO103" s="464"/>
      <c r="AP103" s="464"/>
      <c r="AQ103" s="464"/>
      <c r="AR103" s="464"/>
      <c r="AS103" s="464"/>
      <c r="AT103" s="464"/>
      <c r="AU103" s="464"/>
      <c r="AV103" s="464"/>
      <c r="AW103" s="464"/>
      <c r="AX103" s="464"/>
      <c r="AY103" s="464"/>
      <c r="AZ103" s="464"/>
      <c r="BA103" s="464"/>
      <c r="BB103" s="464"/>
      <c r="BC103" s="464"/>
      <c r="BD103" s="464"/>
      <c r="BE103" s="464"/>
      <c r="BF103" s="464"/>
      <c r="BG103" s="464"/>
      <c r="BH103" s="464"/>
      <c r="BI103" s="464"/>
      <c r="BJ103" s="464"/>
      <c r="BK103" s="464"/>
      <c r="BL103" s="464"/>
      <c r="BM103" s="464"/>
      <c r="BN103" s="464"/>
      <c r="BO103" s="464"/>
      <c r="BP103" s="464"/>
      <c r="BQ103" s="464"/>
      <c r="BR103" s="464"/>
      <c r="BS103" s="464"/>
      <c r="BT103" s="464"/>
      <c r="BU103" s="464"/>
      <c r="BV103" s="464"/>
      <c r="BW103" s="464"/>
      <c r="BX103" s="464"/>
      <c r="BY103" s="464"/>
      <c r="BZ103" s="464"/>
      <c r="CA103" s="464"/>
      <c r="CB103" s="464"/>
      <c r="CC103" s="464"/>
      <c r="CD103" s="464"/>
      <c r="CE103" s="464"/>
      <c r="CF103" s="464"/>
      <c r="CG103" s="464"/>
      <c r="CH103" s="464"/>
      <c r="CI103" s="464"/>
      <c r="CJ103" s="464"/>
      <c r="CK103" s="464"/>
    </row>
    <row r="104" spans="1:89" x14ac:dyDescent="0.35">
      <c r="A104" s="464"/>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4"/>
      <c r="AY104" s="464"/>
      <c r="AZ104" s="464"/>
      <c r="BA104" s="464"/>
      <c r="BB104" s="464"/>
      <c r="BC104" s="464"/>
      <c r="BD104" s="464"/>
      <c r="BE104" s="464"/>
      <c r="BF104" s="464"/>
      <c r="BG104" s="464"/>
      <c r="BH104" s="464"/>
      <c r="BI104" s="464"/>
      <c r="BJ104" s="464"/>
      <c r="BK104" s="464"/>
      <c r="BL104" s="464"/>
      <c r="BM104" s="464"/>
      <c r="BN104" s="464"/>
      <c r="BO104" s="464"/>
      <c r="BP104" s="464"/>
      <c r="BQ104" s="464"/>
      <c r="BR104" s="464"/>
      <c r="BS104" s="464"/>
      <c r="BT104" s="464"/>
      <c r="BU104" s="464"/>
      <c r="BV104" s="464"/>
      <c r="BW104" s="464"/>
      <c r="BX104" s="464"/>
      <c r="BY104" s="464"/>
      <c r="BZ104" s="464"/>
      <c r="CA104" s="464"/>
      <c r="CB104" s="464"/>
      <c r="CC104" s="464"/>
      <c r="CD104" s="464"/>
      <c r="CE104" s="464"/>
      <c r="CF104" s="464"/>
      <c r="CG104" s="464"/>
      <c r="CH104" s="464"/>
      <c r="CI104" s="464"/>
      <c r="CJ104" s="464"/>
      <c r="CK104" s="464"/>
    </row>
    <row r="105" spans="1:89" x14ac:dyDescent="0.35">
      <c r="A105" s="464"/>
      <c r="B105" s="464"/>
      <c r="C105" s="464"/>
      <c r="D105" s="464"/>
      <c r="E105" s="464"/>
      <c r="F105" s="464"/>
      <c r="G105" s="464"/>
      <c r="H105" s="464"/>
      <c r="I105" s="464"/>
      <c r="J105" s="464"/>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4"/>
      <c r="AH105" s="464"/>
      <c r="AI105" s="464"/>
      <c r="AJ105" s="464"/>
      <c r="AK105" s="464"/>
      <c r="AL105" s="464"/>
      <c r="AM105" s="464"/>
      <c r="AN105" s="464"/>
      <c r="AO105" s="464"/>
      <c r="AP105" s="464"/>
      <c r="AQ105" s="464"/>
      <c r="AR105" s="464"/>
      <c r="AS105" s="464"/>
      <c r="AT105" s="464"/>
      <c r="AU105" s="464"/>
      <c r="AV105" s="464"/>
      <c r="AW105" s="464"/>
      <c r="AX105" s="464"/>
      <c r="AY105" s="464"/>
      <c r="AZ105" s="464"/>
      <c r="BA105" s="464"/>
      <c r="BB105" s="464"/>
      <c r="BC105" s="464"/>
      <c r="BD105" s="464"/>
      <c r="BE105" s="464"/>
      <c r="BF105" s="464"/>
      <c r="BG105" s="464"/>
      <c r="BH105" s="464"/>
      <c r="BI105" s="464"/>
      <c r="BJ105" s="464"/>
      <c r="BK105" s="464"/>
      <c r="BL105" s="464"/>
      <c r="BM105" s="464"/>
      <c r="BN105" s="464"/>
      <c r="BO105" s="464"/>
      <c r="BP105" s="464"/>
      <c r="BQ105" s="464"/>
      <c r="BR105" s="464"/>
      <c r="BS105" s="464"/>
      <c r="BT105" s="464"/>
      <c r="BU105" s="464"/>
      <c r="BV105" s="464"/>
      <c r="BW105" s="464"/>
      <c r="BX105" s="464"/>
      <c r="BY105" s="464"/>
      <c r="BZ105" s="464"/>
      <c r="CA105" s="464"/>
      <c r="CB105" s="464"/>
      <c r="CC105" s="464"/>
      <c r="CD105" s="464"/>
      <c r="CE105" s="464"/>
      <c r="CF105" s="464"/>
      <c r="CG105" s="464"/>
      <c r="CH105" s="464"/>
      <c r="CI105" s="464"/>
      <c r="CJ105" s="464"/>
      <c r="CK105" s="464"/>
    </row>
    <row r="106" spans="1:89" x14ac:dyDescent="0.35">
      <c r="A106" s="464"/>
      <c r="B106" s="464"/>
      <c r="C106" s="464"/>
      <c r="D106" s="464"/>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464"/>
      <c r="AD106" s="464"/>
      <c r="AE106" s="464"/>
      <c r="AF106" s="464"/>
      <c r="AG106" s="464"/>
      <c r="AH106" s="464"/>
      <c r="AI106" s="464"/>
      <c r="AJ106" s="464"/>
      <c r="AK106" s="464"/>
      <c r="AL106" s="464"/>
      <c r="AM106" s="464"/>
      <c r="AN106" s="464"/>
      <c r="AO106" s="464"/>
      <c r="AP106" s="464"/>
      <c r="AQ106" s="464"/>
      <c r="AR106" s="464"/>
      <c r="AS106" s="464"/>
      <c r="AT106" s="464"/>
      <c r="AU106" s="464"/>
      <c r="AV106" s="464"/>
      <c r="AW106" s="464"/>
      <c r="AX106" s="464"/>
      <c r="AY106" s="464"/>
      <c r="AZ106" s="464"/>
      <c r="BA106" s="464"/>
      <c r="BB106" s="464"/>
      <c r="BC106" s="464"/>
      <c r="BD106" s="464"/>
      <c r="BE106" s="464"/>
      <c r="BF106" s="464"/>
      <c r="BG106" s="464"/>
      <c r="BH106" s="464"/>
      <c r="BI106" s="464"/>
      <c r="BJ106" s="464"/>
      <c r="BK106" s="464"/>
      <c r="BL106" s="464"/>
      <c r="BM106" s="464"/>
      <c r="BN106" s="464"/>
      <c r="BO106" s="464"/>
      <c r="BP106" s="464"/>
      <c r="BQ106" s="464"/>
      <c r="BR106" s="464"/>
      <c r="BS106" s="464"/>
      <c r="BT106" s="464"/>
      <c r="BU106" s="464"/>
      <c r="BV106" s="464"/>
      <c r="BW106" s="464"/>
      <c r="BX106" s="464"/>
      <c r="BY106" s="464"/>
      <c r="BZ106" s="464"/>
      <c r="CA106" s="464"/>
      <c r="CB106" s="464"/>
      <c r="CC106" s="464"/>
      <c r="CD106" s="464"/>
      <c r="CE106" s="464"/>
      <c r="CF106" s="464"/>
      <c r="CG106" s="464"/>
      <c r="CH106" s="464"/>
      <c r="CI106" s="464"/>
      <c r="CJ106" s="464"/>
      <c r="CK106" s="464"/>
    </row>
    <row r="107" spans="1:89" x14ac:dyDescent="0.35">
      <c r="A107" s="464"/>
      <c r="B107" s="464"/>
      <c r="C107" s="464"/>
      <c r="D107" s="464"/>
      <c r="E107" s="464"/>
      <c r="F107" s="464"/>
      <c r="G107" s="464"/>
      <c r="H107" s="464"/>
      <c r="I107" s="464"/>
      <c r="J107" s="464"/>
      <c r="K107" s="464"/>
      <c r="L107" s="464"/>
      <c r="M107" s="464"/>
      <c r="N107" s="464"/>
      <c r="O107" s="464"/>
      <c r="P107" s="464"/>
      <c r="Q107" s="464"/>
      <c r="R107" s="464"/>
      <c r="S107" s="464"/>
      <c r="T107" s="464"/>
      <c r="U107" s="464"/>
      <c r="V107" s="464"/>
      <c r="W107" s="464"/>
      <c r="X107" s="464"/>
      <c r="Y107" s="464"/>
      <c r="Z107" s="464"/>
      <c r="AA107" s="464"/>
      <c r="AB107" s="464"/>
      <c r="AC107" s="464"/>
      <c r="AD107" s="464"/>
      <c r="AE107" s="464"/>
      <c r="AF107" s="464"/>
      <c r="AG107" s="464"/>
      <c r="AH107" s="464"/>
      <c r="AI107" s="464"/>
      <c r="AJ107" s="464"/>
      <c r="AK107" s="464"/>
      <c r="AL107" s="464"/>
      <c r="AM107" s="464"/>
      <c r="AN107" s="464"/>
      <c r="AO107" s="464"/>
      <c r="AP107" s="464"/>
      <c r="AQ107" s="464"/>
      <c r="AR107" s="464"/>
      <c r="AS107" s="464"/>
      <c r="AT107" s="464"/>
      <c r="AU107" s="464"/>
      <c r="AV107" s="464"/>
      <c r="AW107" s="464"/>
      <c r="AX107" s="464"/>
      <c r="AY107" s="464"/>
      <c r="AZ107" s="464"/>
      <c r="BA107" s="464"/>
      <c r="BB107" s="464"/>
      <c r="BC107" s="464"/>
      <c r="BD107" s="464"/>
      <c r="BE107" s="464"/>
      <c r="BF107" s="464"/>
      <c r="BG107" s="464"/>
      <c r="BH107" s="464"/>
      <c r="BI107" s="464"/>
      <c r="BJ107" s="464"/>
      <c r="BK107" s="464"/>
      <c r="BL107" s="464"/>
      <c r="BM107" s="464"/>
      <c r="BN107" s="464"/>
      <c r="BO107" s="464"/>
      <c r="BP107" s="464"/>
      <c r="BQ107" s="464"/>
      <c r="BR107" s="464"/>
      <c r="BS107" s="464"/>
      <c r="BT107" s="464"/>
      <c r="BU107" s="464"/>
      <c r="BV107" s="464"/>
      <c r="BW107" s="464"/>
      <c r="BX107" s="464"/>
      <c r="BY107" s="464"/>
      <c r="BZ107" s="464"/>
      <c r="CA107" s="464"/>
      <c r="CB107" s="464"/>
      <c r="CC107" s="464"/>
      <c r="CD107" s="464"/>
      <c r="CE107" s="464"/>
      <c r="CF107" s="464"/>
      <c r="CG107" s="464"/>
      <c r="CH107" s="464"/>
      <c r="CI107" s="464"/>
      <c r="CJ107" s="464"/>
      <c r="CK107" s="464"/>
    </row>
    <row r="108" spans="1:89" x14ac:dyDescent="0.35">
      <c r="A108" s="464"/>
      <c r="B108" s="464"/>
      <c r="C108" s="464"/>
      <c r="D108" s="464"/>
      <c r="E108" s="464"/>
      <c r="F108" s="464"/>
      <c r="G108" s="464"/>
      <c r="H108" s="464"/>
      <c r="I108" s="464"/>
      <c r="J108" s="464"/>
      <c r="K108" s="464"/>
      <c r="L108" s="464"/>
      <c r="M108" s="464"/>
      <c r="N108" s="464"/>
      <c r="O108" s="464"/>
      <c r="P108" s="464"/>
      <c r="Q108" s="464"/>
      <c r="R108" s="464"/>
      <c r="S108" s="464"/>
      <c r="T108" s="464"/>
      <c r="U108" s="464"/>
      <c r="V108" s="464"/>
      <c r="W108" s="464"/>
      <c r="X108" s="464"/>
      <c r="Y108" s="464"/>
      <c r="Z108" s="464"/>
      <c r="AA108" s="464"/>
      <c r="AB108" s="464"/>
      <c r="AC108" s="464"/>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4"/>
      <c r="AY108" s="464"/>
      <c r="AZ108" s="464"/>
      <c r="BA108" s="464"/>
      <c r="BB108" s="464"/>
      <c r="BC108" s="464"/>
      <c r="BD108" s="464"/>
      <c r="BE108" s="464"/>
      <c r="BF108" s="464"/>
      <c r="BG108" s="464"/>
      <c r="BH108" s="464"/>
      <c r="BI108" s="464"/>
      <c r="BJ108" s="464"/>
      <c r="BK108" s="464"/>
      <c r="BL108" s="464"/>
      <c r="BM108" s="464"/>
      <c r="BN108" s="464"/>
      <c r="BO108" s="464"/>
      <c r="BP108" s="464"/>
      <c r="BQ108" s="464"/>
      <c r="BR108" s="464"/>
      <c r="BS108" s="464"/>
      <c r="BT108" s="464"/>
      <c r="BU108" s="464"/>
      <c r="BV108" s="464"/>
      <c r="BW108" s="464"/>
      <c r="BX108" s="464"/>
      <c r="BY108" s="464"/>
      <c r="BZ108" s="464"/>
      <c r="CA108" s="464"/>
      <c r="CB108" s="464"/>
      <c r="CC108" s="464"/>
      <c r="CD108" s="464"/>
      <c r="CE108" s="464"/>
      <c r="CF108" s="464"/>
      <c r="CG108" s="464"/>
      <c r="CH108" s="464"/>
      <c r="CI108" s="464"/>
      <c r="CJ108" s="464"/>
      <c r="CK108" s="464"/>
    </row>
    <row r="109" spans="1:89" x14ac:dyDescent="0.35">
      <c r="A109" s="464"/>
      <c r="B109" s="464"/>
      <c r="C109" s="464"/>
      <c r="D109" s="464"/>
      <c r="E109" s="464"/>
      <c r="F109" s="464"/>
      <c r="G109" s="464"/>
      <c r="H109" s="464"/>
      <c r="I109" s="464"/>
      <c r="J109" s="464"/>
      <c r="K109" s="464"/>
      <c r="L109" s="464"/>
      <c r="M109" s="464"/>
      <c r="N109" s="464"/>
      <c r="O109" s="464"/>
      <c r="P109" s="464"/>
      <c r="Q109" s="464"/>
      <c r="R109" s="464"/>
      <c r="S109" s="464"/>
      <c r="T109" s="464"/>
      <c r="U109" s="464"/>
      <c r="V109" s="464"/>
      <c r="W109" s="464"/>
      <c r="X109" s="464"/>
      <c r="Y109" s="464"/>
      <c r="Z109" s="464"/>
      <c r="AA109" s="464"/>
      <c r="AB109" s="464"/>
      <c r="AC109" s="464"/>
      <c r="AD109" s="464"/>
      <c r="AE109" s="464"/>
      <c r="AF109" s="464"/>
      <c r="AG109" s="464"/>
      <c r="AH109" s="464"/>
      <c r="AI109" s="464"/>
      <c r="AJ109" s="464"/>
      <c r="AK109" s="464"/>
      <c r="AL109" s="464"/>
      <c r="AM109" s="464"/>
      <c r="AN109" s="464"/>
      <c r="AO109" s="464"/>
      <c r="AP109" s="464"/>
      <c r="AQ109" s="464"/>
      <c r="AR109" s="464"/>
      <c r="AS109" s="464"/>
      <c r="AT109" s="464"/>
      <c r="AU109" s="464"/>
      <c r="AV109" s="464"/>
      <c r="AW109" s="464"/>
      <c r="AX109" s="464"/>
      <c r="AY109" s="464"/>
      <c r="AZ109" s="464"/>
      <c r="BA109" s="464"/>
      <c r="BB109" s="464"/>
      <c r="BC109" s="464"/>
      <c r="BD109" s="464"/>
      <c r="BE109" s="464"/>
      <c r="BF109" s="464"/>
      <c r="BG109" s="464"/>
      <c r="BH109" s="464"/>
      <c r="BI109" s="464"/>
      <c r="BJ109" s="464"/>
      <c r="BK109" s="464"/>
      <c r="BL109" s="464"/>
      <c r="BM109" s="464"/>
      <c r="BN109" s="464"/>
      <c r="BO109" s="464"/>
      <c r="BP109" s="464"/>
      <c r="BQ109" s="464"/>
      <c r="BR109" s="464"/>
      <c r="BS109" s="464"/>
      <c r="BT109" s="464"/>
      <c r="BU109" s="464"/>
      <c r="BV109" s="464"/>
      <c r="BW109" s="464"/>
      <c r="BX109" s="464"/>
      <c r="BY109" s="464"/>
      <c r="BZ109" s="464"/>
      <c r="CA109" s="464"/>
      <c r="CB109" s="464"/>
      <c r="CC109" s="464"/>
      <c r="CD109" s="464"/>
      <c r="CE109" s="464"/>
      <c r="CF109" s="464"/>
      <c r="CG109" s="464"/>
      <c r="CH109" s="464"/>
      <c r="CI109" s="464"/>
      <c r="CJ109" s="464"/>
      <c r="CK109" s="464"/>
    </row>
    <row r="110" spans="1:89" x14ac:dyDescent="0.35">
      <c r="A110" s="464"/>
      <c r="B110" s="464"/>
      <c r="C110" s="464"/>
      <c r="D110" s="464"/>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464"/>
      <c r="AD110" s="464"/>
      <c r="AE110" s="464"/>
      <c r="AF110" s="464"/>
      <c r="AG110" s="464"/>
      <c r="AH110" s="464"/>
      <c r="AI110" s="464"/>
      <c r="AJ110" s="464"/>
      <c r="AK110" s="464"/>
      <c r="AL110" s="464"/>
      <c r="AM110" s="464"/>
      <c r="AN110" s="464"/>
      <c r="AO110" s="464"/>
      <c r="AP110" s="464"/>
      <c r="AQ110" s="464"/>
      <c r="AR110" s="464"/>
      <c r="AS110" s="464"/>
      <c r="AT110" s="464"/>
      <c r="AU110" s="464"/>
      <c r="AV110" s="464"/>
      <c r="AW110" s="464"/>
      <c r="AX110" s="464"/>
      <c r="AY110" s="464"/>
      <c r="AZ110" s="464"/>
      <c r="BA110" s="464"/>
      <c r="BB110" s="464"/>
      <c r="BC110" s="464"/>
      <c r="BD110" s="464"/>
      <c r="BE110" s="464"/>
      <c r="BF110" s="464"/>
      <c r="BG110" s="464"/>
      <c r="BH110" s="464"/>
      <c r="BI110" s="464"/>
      <c r="BJ110" s="464"/>
      <c r="BK110" s="464"/>
      <c r="BL110" s="464"/>
      <c r="BM110" s="464"/>
      <c r="BN110" s="464"/>
      <c r="BO110" s="464"/>
      <c r="BP110" s="464"/>
      <c r="BQ110" s="464"/>
      <c r="BR110" s="464"/>
      <c r="BS110" s="464"/>
      <c r="BT110" s="464"/>
      <c r="BU110" s="464"/>
      <c r="BV110" s="464"/>
      <c r="BW110" s="464"/>
      <c r="BX110" s="464"/>
      <c r="BY110" s="464"/>
      <c r="BZ110" s="464"/>
      <c r="CA110" s="464"/>
      <c r="CB110" s="464"/>
      <c r="CC110" s="464"/>
      <c r="CD110" s="464"/>
      <c r="CE110" s="464"/>
      <c r="CF110" s="464"/>
      <c r="CG110" s="464"/>
      <c r="CH110" s="464"/>
      <c r="CI110" s="464"/>
      <c r="CJ110" s="464"/>
      <c r="CK110" s="464"/>
    </row>
    <row r="111" spans="1:89" x14ac:dyDescent="0.35">
      <c r="A111" s="464"/>
      <c r="B111" s="464"/>
      <c r="C111" s="464"/>
      <c r="D111" s="464"/>
      <c r="E111" s="464"/>
      <c r="F111" s="464"/>
      <c r="G111" s="464"/>
      <c r="H111" s="464"/>
      <c r="I111" s="464"/>
      <c r="J111" s="464"/>
      <c r="K111" s="464"/>
      <c r="L111" s="464"/>
      <c r="M111" s="464"/>
      <c r="N111" s="464"/>
      <c r="O111" s="464"/>
      <c r="P111" s="464"/>
      <c r="Q111" s="464"/>
      <c r="R111" s="464"/>
      <c r="S111" s="464"/>
      <c r="T111" s="464"/>
      <c r="U111" s="464"/>
      <c r="V111" s="464"/>
      <c r="W111" s="464"/>
      <c r="X111" s="464"/>
      <c r="Y111" s="464"/>
      <c r="Z111" s="464"/>
      <c r="AA111" s="464"/>
      <c r="AB111" s="464"/>
      <c r="AC111" s="464"/>
      <c r="AD111" s="464"/>
      <c r="AE111" s="464"/>
      <c r="AF111" s="464"/>
      <c r="AG111" s="464"/>
      <c r="AH111" s="464"/>
      <c r="AI111" s="464"/>
      <c r="AJ111" s="464"/>
      <c r="AK111" s="464"/>
      <c r="AL111" s="464"/>
      <c r="AM111" s="464"/>
      <c r="AN111" s="464"/>
      <c r="AO111" s="464"/>
      <c r="AP111" s="464"/>
      <c r="AQ111" s="464"/>
      <c r="AR111" s="464"/>
      <c r="AS111" s="464"/>
      <c r="AT111" s="464"/>
      <c r="AU111" s="464"/>
      <c r="AV111" s="464"/>
      <c r="AW111" s="464"/>
      <c r="AX111" s="464"/>
      <c r="AY111" s="464"/>
      <c r="AZ111" s="464"/>
      <c r="BA111" s="464"/>
      <c r="BB111" s="464"/>
      <c r="BC111" s="464"/>
      <c r="BD111" s="464"/>
      <c r="BE111" s="464"/>
      <c r="BF111" s="464"/>
      <c r="BG111" s="464"/>
      <c r="BH111" s="464"/>
      <c r="BI111" s="464"/>
      <c r="BJ111" s="464"/>
      <c r="BK111" s="464"/>
      <c r="BL111" s="464"/>
      <c r="BM111" s="464"/>
      <c r="BN111" s="464"/>
      <c r="BO111" s="464"/>
      <c r="BP111" s="464"/>
      <c r="BQ111" s="464"/>
      <c r="BR111" s="464"/>
      <c r="BS111" s="464"/>
      <c r="BT111" s="464"/>
      <c r="BU111" s="464"/>
      <c r="BV111" s="464"/>
      <c r="BW111" s="464"/>
      <c r="BX111" s="464"/>
      <c r="BY111" s="464"/>
      <c r="BZ111" s="464"/>
      <c r="CA111" s="464"/>
      <c r="CB111" s="464"/>
      <c r="CC111" s="464"/>
      <c r="CD111" s="464"/>
      <c r="CE111" s="464"/>
      <c r="CF111" s="464"/>
      <c r="CG111" s="464"/>
      <c r="CH111" s="464"/>
      <c r="CI111" s="464"/>
      <c r="CJ111" s="464"/>
      <c r="CK111" s="464"/>
    </row>
    <row r="112" spans="1:89" x14ac:dyDescent="0.35">
      <c r="A112" s="464"/>
      <c r="B112" s="464"/>
      <c r="C112" s="464"/>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464"/>
      <c r="AE112" s="464"/>
      <c r="AF112" s="464"/>
      <c r="AG112" s="464"/>
      <c r="AH112" s="464"/>
      <c r="AI112" s="464"/>
      <c r="AJ112" s="464"/>
      <c r="AK112" s="464"/>
      <c r="AL112" s="464"/>
      <c r="AM112" s="464"/>
      <c r="AN112" s="464"/>
      <c r="AO112" s="464"/>
      <c r="AP112" s="464"/>
      <c r="AQ112" s="464"/>
      <c r="AR112" s="464"/>
      <c r="AS112" s="464"/>
      <c r="AT112" s="464"/>
      <c r="AU112" s="464"/>
      <c r="AV112" s="464"/>
      <c r="AW112" s="464"/>
      <c r="AX112" s="464"/>
      <c r="AY112" s="464"/>
      <c r="AZ112" s="464"/>
      <c r="BA112" s="464"/>
      <c r="BB112" s="464"/>
      <c r="BC112" s="464"/>
      <c r="BD112" s="464"/>
      <c r="BE112" s="464"/>
      <c r="BF112" s="464"/>
      <c r="BG112" s="464"/>
      <c r="BH112" s="464"/>
      <c r="BI112" s="464"/>
      <c r="BJ112" s="464"/>
      <c r="BK112" s="464"/>
      <c r="BL112" s="464"/>
      <c r="BM112" s="464"/>
      <c r="BN112" s="464"/>
      <c r="BO112" s="464"/>
      <c r="BP112" s="464"/>
      <c r="BQ112" s="464"/>
      <c r="BR112" s="464"/>
      <c r="BS112" s="464"/>
      <c r="BT112" s="464"/>
      <c r="BU112" s="464"/>
      <c r="BV112" s="464"/>
      <c r="BW112" s="464"/>
      <c r="BX112" s="464"/>
      <c r="BY112" s="464"/>
      <c r="BZ112" s="464"/>
      <c r="CA112" s="464"/>
      <c r="CB112" s="464"/>
      <c r="CC112" s="464"/>
      <c r="CD112" s="464"/>
      <c r="CE112" s="464"/>
      <c r="CF112" s="464"/>
      <c r="CG112" s="464"/>
      <c r="CH112" s="464"/>
      <c r="CI112" s="464"/>
      <c r="CJ112" s="464"/>
      <c r="CK112" s="464"/>
    </row>
    <row r="113" spans="1:89" x14ac:dyDescent="0.35">
      <c r="A113" s="464"/>
      <c r="B113" s="464"/>
      <c r="C113" s="464"/>
      <c r="D113" s="464"/>
      <c r="E113" s="464"/>
      <c r="F113" s="464"/>
      <c r="G113" s="464"/>
      <c r="H113" s="464"/>
      <c r="I113" s="464"/>
      <c r="J113" s="464"/>
      <c r="K113" s="464"/>
      <c r="L113" s="464"/>
      <c r="M113" s="464"/>
      <c r="N113" s="464"/>
      <c r="O113" s="464"/>
      <c r="P113" s="464"/>
      <c r="Q113" s="464"/>
      <c r="R113" s="464"/>
      <c r="S113" s="464"/>
      <c r="T113" s="464"/>
      <c r="U113" s="464"/>
      <c r="V113" s="464"/>
      <c r="W113" s="464"/>
      <c r="X113" s="464"/>
      <c r="Y113" s="464"/>
      <c r="Z113" s="464"/>
      <c r="AA113" s="464"/>
      <c r="AB113" s="464"/>
      <c r="AC113" s="464"/>
      <c r="AD113" s="464"/>
      <c r="AE113" s="464"/>
      <c r="AF113" s="464"/>
      <c r="AG113" s="464"/>
      <c r="AH113" s="464"/>
      <c r="AI113" s="464"/>
      <c r="AJ113" s="464"/>
      <c r="AK113" s="464"/>
      <c r="AL113" s="464"/>
      <c r="AM113" s="464"/>
      <c r="AN113" s="464"/>
      <c r="AO113" s="464"/>
      <c r="AP113" s="464"/>
      <c r="AQ113" s="464"/>
      <c r="AR113" s="464"/>
      <c r="AS113" s="464"/>
      <c r="AT113" s="464"/>
      <c r="AU113" s="464"/>
      <c r="AV113" s="464"/>
      <c r="AW113" s="464"/>
      <c r="AX113" s="464"/>
      <c r="AY113" s="464"/>
      <c r="AZ113" s="464"/>
      <c r="BA113" s="464"/>
      <c r="BB113" s="464"/>
      <c r="BC113" s="464"/>
      <c r="BD113" s="464"/>
      <c r="BE113" s="464"/>
      <c r="BF113" s="464"/>
      <c r="BG113" s="464"/>
      <c r="BH113" s="464"/>
      <c r="BI113" s="464"/>
      <c r="BJ113" s="464"/>
      <c r="BK113" s="464"/>
      <c r="BL113" s="464"/>
      <c r="BM113" s="464"/>
      <c r="BN113" s="464"/>
      <c r="BO113" s="464"/>
      <c r="BP113" s="464"/>
      <c r="BQ113" s="464"/>
      <c r="BR113" s="464"/>
      <c r="BS113" s="464"/>
      <c r="BT113" s="464"/>
      <c r="BU113" s="464"/>
      <c r="BV113" s="464"/>
      <c r="BW113" s="464"/>
      <c r="BX113" s="464"/>
      <c r="BY113" s="464"/>
      <c r="BZ113" s="464"/>
      <c r="CA113" s="464"/>
      <c r="CB113" s="464"/>
      <c r="CC113" s="464"/>
      <c r="CD113" s="464"/>
      <c r="CE113" s="464"/>
      <c r="CF113" s="464"/>
      <c r="CG113" s="464"/>
      <c r="CH113" s="464"/>
      <c r="CI113" s="464"/>
      <c r="CJ113" s="464"/>
      <c r="CK113" s="464"/>
    </row>
    <row r="114" spans="1:89" x14ac:dyDescent="0.35">
      <c r="A114" s="464"/>
      <c r="B114" s="464"/>
      <c r="C114" s="464"/>
      <c r="D114" s="464"/>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4"/>
      <c r="AF114" s="464"/>
      <c r="AG114" s="464"/>
      <c r="AH114" s="464"/>
      <c r="AI114" s="464"/>
      <c r="AJ114" s="464"/>
      <c r="AK114" s="464"/>
      <c r="AL114" s="464"/>
      <c r="AM114" s="464"/>
      <c r="AN114" s="464"/>
      <c r="AO114" s="464"/>
      <c r="AP114" s="464"/>
      <c r="AQ114" s="464"/>
      <c r="AR114" s="464"/>
      <c r="AS114" s="464"/>
      <c r="AT114" s="464"/>
      <c r="AU114" s="464"/>
      <c r="AV114" s="464"/>
      <c r="AW114" s="464"/>
      <c r="AX114" s="464"/>
      <c r="AY114" s="464"/>
      <c r="AZ114" s="464"/>
      <c r="BA114" s="464"/>
      <c r="BB114" s="464"/>
      <c r="BC114" s="464"/>
      <c r="BD114" s="464"/>
      <c r="BE114" s="464"/>
      <c r="BF114" s="464"/>
      <c r="BG114" s="464"/>
      <c r="BH114" s="464"/>
      <c r="BI114" s="464"/>
      <c r="BJ114" s="464"/>
      <c r="BK114" s="464"/>
      <c r="BL114" s="464"/>
      <c r="BM114" s="464"/>
      <c r="BN114" s="464"/>
      <c r="BO114" s="464"/>
      <c r="BP114" s="464"/>
      <c r="BQ114" s="464"/>
      <c r="BR114" s="464"/>
      <c r="BS114" s="464"/>
      <c r="BT114" s="464"/>
      <c r="BU114" s="464"/>
      <c r="BV114" s="464"/>
      <c r="BW114" s="464"/>
      <c r="BX114" s="464"/>
      <c r="BY114" s="464"/>
      <c r="BZ114" s="464"/>
      <c r="CA114" s="464"/>
      <c r="CB114" s="464"/>
      <c r="CC114" s="464"/>
      <c r="CD114" s="464"/>
      <c r="CE114" s="464"/>
      <c r="CF114" s="464"/>
      <c r="CG114" s="464"/>
      <c r="CH114" s="464"/>
      <c r="CI114" s="464"/>
      <c r="CJ114" s="464"/>
      <c r="CK114" s="464"/>
    </row>
    <row r="115" spans="1:89" x14ac:dyDescent="0.35">
      <c r="A115" s="464"/>
      <c r="B115" s="464"/>
      <c r="C115" s="464"/>
      <c r="D115" s="464"/>
      <c r="E115" s="464"/>
      <c r="F115" s="464"/>
      <c r="G115" s="464"/>
      <c r="H115" s="464"/>
      <c r="I115" s="464"/>
      <c r="J115" s="464"/>
      <c r="K115" s="464"/>
      <c r="L115" s="464"/>
      <c r="M115" s="464"/>
      <c r="N115" s="464"/>
      <c r="O115" s="464"/>
      <c r="P115" s="464"/>
      <c r="Q115" s="464"/>
      <c r="R115" s="464"/>
      <c r="S115" s="464"/>
      <c r="T115" s="464"/>
      <c r="U115" s="464"/>
      <c r="V115" s="464"/>
      <c r="W115" s="464"/>
      <c r="X115" s="464"/>
      <c r="Y115" s="464"/>
      <c r="Z115" s="464"/>
      <c r="AA115" s="464"/>
      <c r="AB115" s="464"/>
      <c r="AC115" s="464"/>
      <c r="AD115" s="464"/>
      <c r="AE115" s="464"/>
      <c r="AF115" s="464"/>
      <c r="AG115" s="464"/>
      <c r="AH115" s="464"/>
      <c r="AI115" s="464"/>
      <c r="AJ115" s="464"/>
      <c r="AK115" s="464"/>
      <c r="AL115" s="464"/>
      <c r="AM115" s="464"/>
      <c r="AN115" s="464"/>
      <c r="AO115" s="464"/>
      <c r="AP115" s="464"/>
      <c r="AQ115" s="464"/>
      <c r="AR115" s="464"/>
      <c r="AS115" s="464"/>
      <c r="AT115" s="464"/>
      <c r="AU115" s="464"/>
      <c r="AV115" s="464"/>
      <c r="AW115" s="464"/>
      <c r="AX115" s="464"/>
      <c r="AY115" s="464"/>
      <c r="AZ115" s="464"/>
      <c r="BA115" s="464"/>
      <c r="BB115" s="464"/>
      <c r="BC115" s="464"/>
      <c r="BD115" s="464"/>
      <c r="BE115" s="464"/>
      <c r="BF115" s="464"/>
      <c r="BG115" s="464"/>
      <c r="BH115" s="464"/>
      <c r="BI115" s="464"/>
      <c r="BJ115" s="464"/>
      <c r="BK115" s="464"/>
      <c r="BL115" s="464"/>
      <c r="BM115" s="464"/>
      <c r="BN115" s="464"/>
      <c r="BO115" s="464"/>
      <c r="BP115" s="464"/>
      <c r="BQ115" s="464"/>
      <c r="BR115" s="464"/>
      <c r="BS115" s="464"/>
      <c r="BT115" s="464"/>
      <c r="BU115" s="464"/>
      <c r="BV115" s="464"/>
      <c r="BW115" s="464"/>
      <c r="BX115" s="464"/>
      <c r="BY115" s="464"/>
      <c r="BZ115" s="464"/>
      <c r="CA115" s="464"/>
      <c r="CB115" s="464"/>
      <c r="CC115" s="464"/>
      <c r="CD115" s="464"/>
      <c r="CE115" s="464"/>
      <c r="CF115" s="464"/>
      <c r="CG115" s="464"/>
      <c r="CH115" s="464"/>
      <c r="CI115" s="464"/>
      <c r="CJ115" s="464"/>
      <c r="CK115" s="464"/>
    </row>
    <row r="116" spans="1:89" x14ac:dyDescent="0.35">
      <c r="A116" s="464"/>
      <c r="B116" s="464"/>
      <c r="C116" s="464"/>
      <c r="D116" s="464"/>
      <c r="E116" s="464"/>
      <c r="F116" s="464"/>
      <c r="G116" s="464"/>
      <c r="H116" s="464"/>
      <c r="I116" s="464"/>
      <c r="J116" s="464"/>
      <c r="K116" s="464"/>
      <c r="L116" s="464"/>
      <c r="M116" s="464"/>
      <c r="N116" s="464"/>
      <c r="O116" s="464"/>
      <c r="P116" s="464"/>
      <c r="Q116" s="464"/>
      <c r="R116" s="464"/>
      <c r="S116" s="464"/>
      <c r="T116" s="464"/>
      <c r="U116" s="464"/>
      <c r="V116" s="464"/>
      <c r="W116" s="464"/>
      <c r="X116" s="464"/>
      <c r="Y116" s="464"/>
      <c r="Z116" s="464"/>
      <c r="AA116" s="464"/>
      <c r="AB116" s="464"/>
      <c r="AC116" s="464"/>
      <c r="AD116" s="464"/>
      <c r="AE116" s="464"/>
      <c r="AF116" s="464"/>
      <c r="AG116" s="464"/>
      <c r="AH116" s="464"/>
      <c r="AI116" s="464"/>
      <c r="AJ116" s="464"/>
      <c r="AK116" s="464"/>
      <c r="AL116" s="464"/>
      <c r="AM116" s="464"/>
      <c r="AN116" s="464"/>
      <c r="AO116" s="464"/>
      <c r="AP116" s="464"/>
      <c r="AQ116" s="464"/>
      <c r="AR116" s="464"/>
      <c r="AS116" s="464"/>
      <c r="AT116" s="464"/>
      <c r="AU116" s="464"/>
      <c r="AV116" s="464"/>
      <c r="AW116" s="464"/>
      <c r="AX116" s="464"/>
      <c r="AY116" s="464"/>
      <c r="AZ116" s="464"/>
      <c r="BA116" s="464"/>
      <c r="BB116" s="464"/>
      <c r="BC116" s="464"/>
      <c r="BD116" s="464"/>
      <c r="BE116" s="464"/>
      <c r="BF116" s="464"/>
      <c r="BG116" s="464"/>
      <c r="BH116" s="464"/>
      <c r="BI116" s="464"/>
      <c r="BJ116" s="464"/>
      <c r="BK116" s="464"/>
      <c r="BL116" s="464"/>
      <c r="BM116" s="464"/>
      <c r="BN116" s="464"/>
      <c r="BO116" s="464"/>
      <c r="BP116" s="464"/>
      <c r="BQ116" s="464"/>
      <c r="BR116" s="464"/>
      <c r="BS116" s="464"/>
      <c r="BT116" s="464"/>
      <c r="BU116" s="464"/>
      <c r="BV116" s="464"/>
      <c r="BW116" s="464"/>
      <c r="BX116" s="464"/>
      <c r="BY116" s="464"/>
      <c r="BZ116" s="464"/>
      <c r="CA116" s="464"/>
      <c r="CB116" s="464"/>
      <c r="CC116" s="464"/>
      <c r="CD116" s="464"/>
      <c r="CE116" s="464"/>
      <c r="CF116" s="464"/>
      <c r="CG116" s="464"/>
      <c r="CH116" s="464"/>
      <c r="CI116" s="464"/>
      <c r="CJ116" s="464"/>
      <c r="CK116" s="464"/>
    </row>
    <row r="117" spans="1:89" x14ac:dyDescent="0.35">
      <c r="A117" s="464"/>
      <c r="B117" s="464"/>
      <c r="C117" s="464"/>
      <c r="D117" s="464"/>
      <c r="E117" s="464"/>
      <c r="F117" s="464"/>
      <c r="G117" s="464"/>
      <c r="H117" s="464"/>
      <c r="I117" s="464"/>
      <c r="J117" s="464"/>
      <c r="K117" s="464"/>
      <c r="L117" s="464"/>
      <c r="M117" s="464"/>
      <c r="N117" s="464"/>
      <c r="O117" s="464"/>
      <c r="P117" s="464"/>
      <c r="Q117" s="464"/>
      <c r="R117" s="464"/>
      <c r="S117" s="464"/>
      <c r="T117" s="464"/>
      <c r="U117" s="464"/>
      <c r="V117" s="464"/>
      <c r="W117" s="464"/>
      <c r="X117" s="464"/>
      <c r="Y117" s="464"/>
      <c r="Z117" s="464"/>
      <c r="AA117" s="464"/>
      <c r="AB117" s="464"/>
      <c r="AC117" s="464"/>
      <c r="AD117" s="464"/>
      <c r="AE117" s="464"/>
      <c r="AF117" s="464"/>
      <c r="AG117" s="464"/>
      <c r="AH117" s="464"/>
      <c r="AI117" s="464"/>
      <c r="AJ117" s="464"/>
      <c r="AK117" s="464"/>
      <c r="AL117" s="464"/>
      <c r="AM117" s="464"/>
      <c r="AN117" s="464"/>
      <c r="AO117" s="464"/>
      <c r="AP117" s="464"/>
      <c r="AQ117" s="464"/>
      <c r="AR117" s="464"/>
      <c r="AS117" s="464"/>
      <c r="AT117" s="464"/>
      <c r="AU117" s="464"/>
      <c r="AV117" s="464"/>
      <c r="AW117" s="464"/>
      <c r="AX117" s="464"/>
      <c r="AY117" s="464"/>
      <c r="AZ117" s="464"/>
      <c r="BA117" s="464"/>
      <c r="BB117" s="464"/>
      <c r="BC117" s="464"/>
      <c r="BD117" s="464"/>
      <c r="BE117" s="464"/>
      <c r="BF117" s="464"/>
      <c r="BG117" s="464"/>
      <c r="BH117" s="464"/>
      <c r="BI117" s="464"/>
      <c r="BJ117" s="464"/>
      <c r="BK117" s="464"/>
      <c r="BL117" s="464"/>
      <c r="BM117" s="464"/>
      <c r="BN117" s="464"/>
      <c r="BO117" s="464"/>
      <c r="BP117" s="464"/>
      <c r="BQ117" s="464"/>
      <c r="BR117" s="464"/>
      <c r="BS117" s="464"/>
      <c r="BT117" s="464"/>
      <c r="BU117" s="464"/>
      <c r="BV117" s="464"/>
      <c r="BW117" s="464"/>
      <c r="BX117" s="464"/>
      <c r="BY117" s="464"/>
      <c r="BZ117" s="464"/>
      <c r="CA117" s="464"/>
      <c r="CB117" s="464"/>
      <c r="CC117" s="464"/>
      <c r="CD117" s="464"/>
      <c r="CE117" s="464"/>
      <c r="CF117" s="464"/>
      <c r="CG117" s="464"/>
      <c r="CH117" s="464"/>
      <c r="CI117" s="464"/>
      <c r="CJ117" s="464"/>
      <c r="CK117" s="464"/>
    </row>
    <row r="118" spans="1:89" x14ac:dyDescent="0.35">
      <c r="A118" s="464"/>
      <c r="B118" s="464"/>
      <c r="C118" s="464"/>
      <c r="D118" s="464"/>
      <c r="E118" s="464"/>
      <c r="F118" s="464"/>
      <c r="G118" s="464"/>
      <c r="H118" s="464"/>
      <c r="I118" s="464"/>
      <c r="J118" s="464"/>
      <c r="K118" s="464"/>
      <c r="L118" s="464"/>
      <c r="M118" s="464"/>
      <c r="N118" s="464"/>
      <c r="O118" s="464"/>
      <c r="P118" s="464"/>
      <c r="Q118" s="464"/>
      <c r="R118" s="464"/>
      <c r="S118" s="464"/>
      <c r="T118" s="464"/>
      <c r="U118" s="464"/>
      <c r="V118" s="464"/>
      <c r="W118" s="464"/>
      <c r="X118" s="464"/>
      <c r="Y118" s="464"/>
      <c r="Z118" s="464"/>
      <c r="AA118" s="464"/>
      <c r="AB118" s="464"/>
      <c r="AC118" s="464"/>
      <c r="AD118" s="464"/>
      <c r="AE118" s="464"/>
      <c r="AF118" s="464"/>
      <c r="AG118" s="464"/>
      <c r="AH118" s="464"/>
      <c r="AI118" s="464"/>
      <c r="AJ118" s="464"/>
      <c r="AK118" s="464"/>
      <c r="AL118" s="464"/>
      <c r="AM118" s="464"/>
      <c r="AN118" s="464"/>
      <c r="AO118" s="464"/>
      <c r="AP118" s="464"/>
      <c r="AQ118" s="464"/>
      <c r="AR118" s="464"/>
      <c r="AS118" s="464"/>
      <c r="AT118" s="464"/>
      <c r="AU118" s="464"/>
      <c r="AV118" s="464"/>
      <c r="AW118" s="464"/>
      <c r="AX118" s="464"/>
      <c r="AY118" s="464"/>
      <c r="AZ118" s="464"/>
      <c r="BA118" s="464"/>
      <c r="BB118" s="464"/>
      <c r="BC118" s="464"/>
      <c r="BD118" s="464"/>
      <c r="BE118" s="464"/>
      <c r="BF118" s="464"/>
      <c r="BG118" s="464"/>
      <c r="BH118" s="464"/>
      <c r="BI118" s="464"/>
      <c r="BJ118" s="464"/>
      <c r="BK118" s="464"/>
      <c r="BL118" s="464"/>
      <c r="BM118" s="464"/>
      <c r="BN118" s="464"/>
      <c r="BO118" s="464"/>
      <c r="BP118" s="464"/>
      <c r="BQ118" s="464"/>
      <c r="BR118" s="464"/>
      <c r="BS118" s="464"/>
      <c r="BT118" s="464"/>
      <c r="BU118" s="464"/>
      <c r="BV118" s="464"/>
      <c r="BW118" s="464"/>
      <c r="BX118" s="464"/>
      <c r="BY118" s="464"/>
      <c r="BZ118" s="464"/>
      <c r="CA118" s="464"/>
      <c r="CB118" s="464"/>
      <c r="CC118" s="464"/>
      <c r="CD118" s="464"/>
      <c r="CE118" s="464"/>
      <c r="CF118" s="464"/>
      <c r="CG118" s="464"/>
      <c r="CH118" s="464"/>
      <c r="CI118" s="464"/>
      <c r="CJ118" s="464"/>
      <c r="CK118" s="464"/>
    </row>
    <row r="119" spans="1:89" x14ac:dyDescent="0.35">
      <c r="A119" s="464"/>
      <c r="B119" s="464"/>
      <c r="C119" s="464"/>
      <c r="D119" s="464"/>
      <c r="E119" s="464"/>
      <c r="F119" s="464"/>
      <c r="G119" s="464"/>
      <c r="H119" s="464"/>
      <c r="I119" s="464"/>
      <c r="J119" s="464"/>
      <c r="K119" s="464"/>
      <c r="L119" s="464"/>
      <c r="M119" s="464"/>
      <c r="N119" s="464"/>
      <c r="O119" s="464"/>
      <c r="P119" s="464"/>
      <c r="Q119" s="464"/>
      <c r="R119" s="464"/>
      <c r="S119" s="464"/>
      <c r="T119" s="464"/>
      <c r="U119" s="464"/>
      <c r="V119" s="464"/>
      <c r="W119" s="464"/>
      <c r="X119" s="464"/>
      <c r="Y119" s="464"/>
      <c r="Z119" s="464"/>
      <c r="AA119" s="464"/>
      <c r="AB119" s="464"/>
      <c r="AC119" s="464"/>
      <c r="AD119" s="464"/>
      <c r="AE119" s="464"/>
      <c r="AF119" s="464"/>
      <c r="AG119" s="464"/>
      <c r="AH119" s="464"/>
      <c r="AI119" s="464"/>
      <c r="AJ119" s="464"/>
      <c r="AK119" s="464"/>
      <c r="AL119" s="464"/>
      <c r="AM119" s="464"/>
      <c r="AN119" s="464"/>
      <c r="AO119" s="464"/>
      <c r="AP119" s="464"/>
      <c r="AQ119" s="464"/>
      <c r="AR119" s="464"/>
      <c r="AS119" s="464"/>
      <c r="AT119" s="464"/>
      <c r="AU119" s="464"/>
      <c r="AV119" s="464"/>
      <c r="AW119" s="464"/>
      <c r="AX119" s="464"/>
      <c r="AY119" s="464"/>
      <c r="AZ119" s="464"/>
      <c r="BA119" s="464"/>
      <c r="BB119" s="464"/>
      <c r="BC119" s="464"/>
      <c r="BD119" s="464"/>
      <c r="BE119" s="464"/>
      <c r="BF119" s="464"/>
      <c r="BG119" s="464"/>
      <c r="BH119" s="464"/>
      <c r="BI119" s="464"/>
      <c r="BJ119" s="464"/>
      <c r="BK119" s="464"/>
      <c r="BL119" s="464"/>
      <c r="BM119" s="464"/>
      <c r="BN119" s="464"/>
      <c r="BO119" s="464"/>
      <c r="BP119" s="464"/>
      <c r="BQ119" s="464"/>
      <c r="BR119" s="464"/>
      <c r="BS119" s="464"/>
      <c r="BT119" s="464"/>
      <c r="BU119" s="464"/>
      <c r="BV119" s="464"/>
      <c r="BW119" s="464"/>
      <c r="BX119" s="464"/>
      <c r="BY119" s="464"/>
      <c r="BZ119" s="464"/>
      <c r="CA119" s="464"/>
      <c r="CB119" s="464"/>
      <c r="CC119" s="464"/>
      <c r="CD119" s="464"/>
      <c r="CE119" s="464"/>
      <c r="CF119" s="464"/>
      <c r="CG119" s="464"/>
      <c r="CH119" s="464"/>
      <c r="CI119" s="464"/>
      <c r="CJ119" s="464"/>
      <c r="CK119" s="464"/>
    </row>
    <row r="120" spans="1:89" x14ac:dyDescent="0.35">
      <c r="A120" s="464"/>
      <c r="B120" s="464"/>
      <c r="C120" s="464"/>
      <c r="D120" s="464"/>
      <c r="E120" s="464"/>
      <c r="F120" s="464"/>
      <c r="G120" s="464"/>
      <c r="H120" s="464"/>
      <c r="I120" s="464"/>
      <c r="J120" s="464"/>
      <c r="K120" s="464"/>
      <c r="L120" s="464"/>
      <c r="M120" s="464"/>
      <c r="N120" s="464"/>
      <c r="O120" s="464"/>
      <c r="P120" s="464"/>
      <c r="Q120" s="464"/>
      <c r="R120" s="464"/>
      <c r="S120" s="464"/>
      <c r="T120" s="464"/>
      <c r="U120" s="464"/>
      <c r="V120" s="464"/>
      <c r="W120" s="464"/>
      <c r="X120" s="464"/>
      <c r="Y120" s="464"/>
      <c r="Z120" s="464"/>
      <c r="AA120" s="464"/>
      <c r="AB120" s="464"/>
      <c r="AC120" s="464"/>
      <c r="AD120" s="464"/>
      <c r="AE120" s="464"/>
      <c r="AF120" s="464"/>
      <c r="AG120" s="464"/>
      <c r="AH120" s="464"/>
      <c r="AI120" s="464"/>
      <c r="AJ120" s="464"/>
      <c r="AK120" s="464"/>
      <c r="AL120" s="464"/>
      <c r="AM120" s="464"/>
      <c r="AN120" s="464"/>
      <c r="AO120" s="464"/>
      <c r="AP120" s="464"/>
      <c r="AQ120" s="464"/>
      <c r="AR120" s="464"/>
      <c r="AS120" s="464"/>
      <c r="AT120" s="464"/>
      <c r="AU120" s="464"/>
      <c r="AV120" s="464"/>
      <c r="AW120" s="464"/>
      <c r="AX120" s="464"/>
      <c r="AY120" s="464"/>
      <c r="AZ120" s="464"/>
      <c r="BA120" s="464"/>
      <c r="BB120" s="464"/>
      <c r="BC120" s="464"/>
      <c r="BD120" s="464"/>
      <c r="BE120" s="464"/>
      <c r="BF120" s="464"/>
      <c r="BG120" s="464"/>
      <c r="BH120" s="464"/>
      <c r="BI120" s="464"/>
      <c r="BJ120" s="464"/>
      <c r="BK120" s="464"/>
      <c r="BL120" s="464"/>
      <c r="BM120" s="464"/>
      <c r="BN120" s="464"/>
      <c r="BO120" s="464"/>
      <c r="BP120" s="464"/>
      <c r="BQ120" s="464"/>
      <c r="BR120" s="464"/>
      <c r="BS120" s="464"/>
      <c r="BT120" s="464"/>
      <c r="BU120" s="464"/>
      <c r="BV120" s="464"/>
      <c r="BW120" s="464"/>
      <c r="BX120" s="464"/>
      <c r="BY120" s="464"/>
      <c r="BZ120" s="464"/>
      <c r="CA120" s="464"/>
      <c r="CB120" s="464"/>
      <c r="CC120" s="464"/>
      <c r="CD120" s="464"/>
      <c r="CE120" s="464"/>
      <c r="CF120" s="464"/>
      <c r="CG120" s="464"/>
      <c r="CH120" s="464"/>
      <c r="CI120" s="464"/>
      <c r="CJ120" s="464"/>
      <c r="CK120" s="464"/>
    </row>
    <row r="121" spans="1:89" x14ac:dyDescent="0.35">
      <c r="A121" s="464"/>
      <c r="B121" s="464"/>
      <c r="C121" s="464"/>
      <c r="D121" s="464"/>
      <c r="E121" s="464"/>
      <c r="F121" s="464"/>
      <c r="G121" s="464"/>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4"/>
      <c r="AY121" s="464"/>
      <c r="AZ121" s="464"/>
      <c r="BA121" s="464"/>
      <c r="BB121" s="464"/>
      <c r="BC121" s="464"/>
      <c r="BD121" s="464"/>
      <c r="BE121" s="464"/>
      <c r="BF121" s="464"/>
      <c r="BG121" s="464"/>
      <c r="BH121" s="464"/>
      <c r="BI121" s="464"/>
      <c r="BJ121" s="464"/>
      <c r="BK121" s="464"/>
      <c r="BL121" s="464"/>
      <c r="BM121" s="464"/>
      <c r="BN121" s="464"/>
      <c r="BO121" s="464"/>
      <c r="BP121" s="464"/>
      <c r="BQ121" s="464"/>
      <c r="BR121" s="464"/>
      <c r="BS121" s="464"/>
      <c r="BT121" s="464"/>
      <c r="BU121" s="464"/>
      <c r="BV121" s="464"/>
      <c r="BW121" s="464"/>
      <c r="BX121" s="464"/>
      <c r="BY121" s="464"/>
      <c r="BZ121" s="464"/>
      <c r="CA121" s="464"/>
      <c r="CB121" s="464"/>
      <c r="CC121" s="464"/>
      <c r="CD121" s="464"/>
      <c r="CE121" s="464"/>
      <c r="CF121" s="464"/>
      <c r="CG121" s="464"/>
      <c r="CH121" s="464"/>
      <c r="CI121" s="464"/>
      <c r="CJ121" s="464"/>
      <c r="CK121" s="464"/>
    </row>
    <row r="122" spans="1:89" x14ac:dyDescent="0.35">
      <c r="A122" s="464"/>
      <c r="B122" s="464"/>
      <c r="C122" s="464"/>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4"/>
      <c r="AD122" s="464"/>
      <c r="AE122" s="464"/>
      <c r="AF122" s="464"/>
      <c r="AG122" s="464"/>
      <c r="AH122" s="464"/>
      <c r="AI122" s="464"/>
      <c r="AJ122" s="464"/>
      <c r="AK122" s="464"/>
      <c r="AL122" s="464"/>
      <c r="AM122" s="464"/>
      <c r="AN122" s="464"/>
      <c r="AO122" s="464"/>
      <c r="AP122" s="464"/>
      <c r="AQ122" s="464"/>
      <c r="AR122" s="464"/>
      <c r="AS122" s="464"/>
      <c r="AT122" s="464"/>
      <c r="AU122" s="464"/>
      <c r="AV122" s="464"/>
      <c r="AW122" s="464"/>
      <c r="AX122" s="464"/>
      <c r="AY122" s="464"/>
      <c r="AZ122" s="464"/>
      <c r="BA122" s="464"/>
      <c r="BB122" s="464"/>
      <c r="BC122" s="464"/>
      <c r="BD122" s="464"/>
      <c r="BE122" s="464"/>
      <c r="BF122" s="464"/>
      <c r="BG122" s="464"/>
      <c r="BH122" s="464"/>
      <c r="BI122" s="464"/>
      <c r="BJ122" s="464"/>
      <c r="BK122" s="464"/>
      <c r="BL122" s="464"/>
      <c r="BM122" s="464"/>
      <c r="BN122" s="464"/>
      <c r="BO122" s="464"/>
      <c r="BP122" s="464"/>
      <c r="BQ122" s="464"/>
      <c r="BR122" s="464"/>
      <c r="BS122" s="464"/>
      <c r="BT122" s="464"/>
      <c r="BU122" s="464"/>
      <c r="BV122" s="464"/>
      <c r="BW122" s="464"/>
      <c r="BX122" s="464"/>
      <c r="BY122" s="464"/>
      <c r="BZ122" s="464"/>
      <c r="CA122" s="464"/>
      <c r="CB122" s="464"/>
      <c r="CC122" s="464"/>
      <c r="CD122" s="464"/>
      <c r="CE122" s="464"/>
      <c r="CF122" s="464"/>
      <c r="CG122" s="464"/>
      <c r="CH122" s="464"/>
      <c r="CI122" s="464"/>
      <c r="CJ122" s="464"/>
      <c r="CK122" s="464"/>
    </row>
    <row r="123" spans="1:89" x14ac:dyDescent="0.35">
      <c r="A123" s="464"/>
      <c r="B123" s="464"/>
      <c r="C123" s="464"/>
      <c r="D123" s="464"/>
      <c r="E123" s="464"/>
      <c r="F123" s="464"/>
      <c r="G123" s="464"/>
      <c r="H123" s="464"/>
      <c r="I123" s="464"/>
      <c r="J123" s="464"/>
      <c r="K123" s="464"/>
      <c r="L123" s="464"/>
      <c r="M123" s="464"/>
      <c r="N123" s="464"/>
      <c r="O123" s="464"/>
      <c r="P123" s="464"/>
      <c r="Q123" s="464"/>
      <c r="R123" s="464"/>
      <c r="S123" s="464"/>
      <c r="T123" s="464"/>
      <c r="U123" s="464"/>
      <c r="V123" s="464"/>
      <c r="W123" s="464"/>
      <c r="X123" s="464"/>
      <c r="Y123" s="464"/>
      <c r="Z123" s="464"/>
      <c r="AA123" s="464"/>
      <c r="AB123" s="464"/>
      <c r="AC123" s="464"/>
      <c r="AD123" s="464"/>
      <c r="AE123" s="464"/>
      <c r="AF123" s="464"/>
      <c r="AG123" s="464"/>
      <c r="AH123" s="464"/>
      <c r="AI123" s="464"/>
      <c r="AJ123" s="464"/>
      <c r="AK123" s="464"/>
      <c r="AL123" s="464"/>
      <c r="AM123" s="464"/>
      <c r="AN123" s="464"/>
      <c r="AO123" s="464"/>
      <c r="AP123" s="464"/>
      <c r="AQ123" s="464"/>
      <c r="AR123" s="464"/>
      <c r="AS123" s="464"/>
      <c r="AT123" s="464"/>
      <c r="AU123" s="464"/>
      <c r="AV123" s="464"/>
      <c r="AW123" s="464"/>
      <c r="AX123" s="464"/>
      <c r="AY123" s="464"/>
      <c r="AZ123" s="464"/>
      <c r="BA123" s="464"/>
      <c r="BB123" s="464"/>
      <c r="BC123" s="464"/>
      <c r="BD123" s="464"/>
      <c r="BE123" s="464"/>
      <c r="BF123" s="464"/>
      <c r="BG123" s="464"/>
      <c r="BH123" s="464"/>
      <c r="BI123" s="464"/>
      <c r="BJ123" s="464"/>
      <c r="BK123" s="464"/>
      <c r="BL123" s="464"/>
      <c r="BM123" s="464"/>
      <c r="BN123" s="464"/>
      <c r="BO123" s="464"/>
      <c r="BP123" s="464"/>
      <c r="BQ123" s="464"/>
      <c r="BR123" s="464"/>
      <c r="BS123" s="464"/>
      <c r="BT123" s="464"/>
      <c r="BU123" s="464"/>
      <c r="BV123" s="464"/>
      <c r="BW123" s="464"/>
      <c r="BX123" s="464"/>
      <c r="BY123" s="464"/>
      <c r="BZ123" s="464"/>
      <c r="CA123" s="464"/>
      <c r="CB123" s="464"/>
      <c r="CC123" s="464"/>
      <c r="CD123" s="464"/>
      <c r="CE123" s="464"/>
      <c r="CF123" s="464"/>
      <c r="CG123" s="464"/>
      <c r="CH123" s="464"/>
      <c r="CI123" s="464"/>
      <c r="CJ123" s="464"/>
      <c r="CK123" s="464"/>
    </row>
    <row r="124" spans="1:89" x14ac:dyDescent="0.35">
      <c r="A124" s="464"/>
      <c r="B124" s="464"/>
      <c r="C124" s="464"/>
      <c r="D124" s="464"/>
      <c r="E124" s="464"/>
      <c r="F124" s="464"/>
      <c r="G124" s="464"/>
      <c r="H124" s="464"/>
      <c r="I124" s="464"/>
      <c r="J124" s="464"/>
      <c r="K124" s="464"/>
      <c r="L124" s="464"/>
      <c r="M124" s="464"/>
      <c r="N124" s="464"/>
      <c r="O124" s="464"/>
      <c r="P124" s="464"/>
      <c r="Q124" s="464"/>
      <c r="R124" s="464"/>
      <c r="S124" s="464"/>
      <c r="T124" s="464"/>
      <c r="U124" s="464"/>
      <c r="V124" s="464"/>
      <c r="W124" s="464"/>
      <c r="X124" s="464"/>
      <c r="Y124" s="464"/>
      <c r="Z124" s="464"/>
      <c r="AA124" s="464"/>
      <c r="AB124" s="464"/>
      <c r="AC124" s="464"/>
      <c r="AD124" s="464"/>
      <c r="AE124" s="464"/>
      <c r="AF124" s="464"/>
      <c r="AG124" s="464"/>
      <c r="AH124" s="464"/>
      <c r="AI124" s="464"/>
      <c r="AJ124" s="464"/>
      <c r="AK124" s="464"/>
      <c r="AL124" s="464"/>
      <c r="AM124" s="464"/>
      <c r="AN124" s="464"/>
      <c r="AO124" s="464"/>
      <c r="AP124" s="464"/>
      <c r="AQ124" s="464"/>
      <c r="AR124" s="464"/>
      <c r="AS124" s="464"/>
      <c r="AT124" s="464"/>
      <c r="AU124" s="464"/>
      <c r="AV124" s="464"/>
      <c r="AW124" s="464"/>
      <c r="AX124" s="464"/>
      <c r="AY124" s="464"/>
      <c r="AZ124" s="464"/>
      <c r="BA124" s="464"/>
      <c r="BB124" s="464"/>
      <c r="BC124" s="464"/>
      <c r="BD124" s="464"/>
      <c r="BE124" s="464"/>
      <c r="BF124" s="464"/>
      <c r="BG124" s="464"/>
      <c r="BH124" s="464"/>
      <c r="BI124" s="464"/>
      <c r="BJ124" s="464"/>
      <c r="BK124" s="464"/>
      <c r="BL124" s="464"/>
      <c r="BM124" s="464"/>
      <c r="BN124" s="464"/>
      <c r="BO124" s="464"/>
      <c r="BP124" s="464"/>
      <c r="BQ124" s="464"/>
      <c r="BR124" s="464"/>
      <c r="BS124" s="464"/>
      <c r="BT124" s="464"/>
      <c r="BU124" s="464"/>
      <c r="BV124" s="464"/>
      <c r="BW124" s="464"/>
      <c r="BX124" s="464"/>
      <c r="BY124" s="464"/>
      <c r="BZ124" s="464"/>
      <c r="CA124" s="464"/>
      <c r="CB124" s="464"/>
      <c r="CC124" s="464"/>
      <c r="CD124" s="464"/>
      <c r="CE124" s="464"/>
      <c r="CF124" s="464"/>
      <c r="CG124" s="464"/>
      <c r="CH124" s="464"/>
      <c r="CI124" s="464"/>
      <c r="CJ124" s="464"/>
      <c r="CK124" s="464"/>
    </row>
    <row r="125" spans="1:89" x14ac:dyDescent="0.35">
      <c r="A125" s="464"/>
      <c r="B125" s="464"/>
      <c r="C125" s="464"/>
      <c r="D125" s="464"/>
      <c r="E125" s="464"/>
      <c r="F125" s="464"/>
      <c r="G125" s="464"/>
      <c r="H125" s="464"/>
      <c r="I125" s="464"/>
      <c r="J125" s="464"/>
      <c r="K125" s="464"/>
      <c r="L125" s="464"/>
      <c r="M125" s="464"/>
      <c r="N125" s="464"/>
      <c r="O125" s="464"/>
      <c r="P125" s="464"/>
      <c r="Q125" s="464"/>
      <c r="R125" s="464"/>
      <c r="S125" s="464"/>
      <c r="T125" s="464"/>
      <c r="U125" s="464"/>
      <c r="V125" s="464"/>
      <c r="W125" s="464"/>
      <c r="X125" s="464"/>
      <c r="Y125" s="464"/>
      <c r="Z125" s="464"/>
      <c r="AA125" s="464"/>
      <c r="AB125" s="464"/>
      <c r="AC125" s="464"/>
      <c r="AD125" s="464"/>
      <c r="AE125" s="464"/>
      <c r="AF125" s="464"/>
      <c r="AG125" s="464"/>
      <c r="AH125" s="464"/>
      <c r="AI125" s="464"/>
      <c r="AJ125" s="464"/>
      <c r="AK125" s="464"/>
      <c r="AL125" s="464"/>
      <c r="AM125" s="464"/>
      <c r="AN125" s="464"/>
      <c r="AO125" s="464"/>
      <c r="AP125" s="464"/>
      <c r="AQ125" s="464"/>
      <c r="AR125" s="464"/>
      <c r="AS125" s="464"/>
      <c r="AT125" s="464"/>
      <c r="AU125" s="464"/>
      <c r="AV125" s="464"/>
      <c r="AW125" s="464"/>
      <c r="AX125" s="464"/>
      <c r="AY125" s="464"/>
      <c r="AZ125" s="464"/>
      <c r="BA125" s="464"/>
      <c r="BB125" s="464"/>
      <c r="BC125" s="464"/>
      <c r="BD125" s="464"/>
      <c r="BE125" s="464"/>
      <c r="BF125" s="464"/>
      <c r="BG125" s="464"/>
      <c r="BH125" s="464"/>
      <c r="BI125" s="464"/>
      <c r="BJ125" s="464"/>
      <c r="BK125" s="464"/>
      <c r="BL125" s="464"/>
      <c r="BM125" s="464"/>
      <c r="BN125" s="464"/>
      <c r="BO125" s="464"/>
      <c r="BP125" s="464"/>
      <c r="BQ125" s="464"/>
      <c r="BR125" s="464"/>
      <c r="BS125" s="464"/>
      <c r="BT125" s="464"/>
      <c r="BU125" s="464"/>
      <c r="BV125" s="464"/>
      <c r="BW125" s="464"/>
      <c r="BX125" s="464"/>
      <c r="BY125" s="464"/>
      <c r="BZ125" s="464"/>
      <c r="CA125" s="464"/>
      <c r="CB125" s="464"/>
      <c r="CC125" s="464"/>
      <c r="CD125" s="464"/>
      <c r="CE125" s="464"/>
      <c r="CF125" s="464"/>
      <c r="CG125" s="464"/>
      <c r="CH125" s="464"/>
      <c r="CI125" s="464"/>
      <c r="CJ125" s="464"/>
      <c r="CK125" s="464"/>
    </row>
    <row r="126" spans="1:89" x14ac:dyDescent="0.35">
      <c r="A126" s="464"/>
      <c r="B126" s="464"/>
      <c r="C126" s="464"/>
      <c r="D126" s="464"/>
      <c r="E126" s="464"/>
      <c r="F126" s="464"/>
      <c r="G126" s="464"/>
      <c r="H126" s="464"/>
      <c r="I126" s="464"/>
      <c r="J126" s="464"/>
      <c r="K126" s="464"/>
      <c r="L126" s="464"/>
      <c r="M126" s="464"/>
      <c r="N126" s="464"/>
      <c r="O126" s="464"/>
      <c r="P126" s="464"/>
      <c r="Q126" s="464"/>
      <c r="R126" s="464"/>
      <c r="S126" s="464"/>
      <c r="T126" s="464"/>
      <c r="U126" s="464"/>
      <c r="V126" s="464"/>
      <c r="W126" s="464"/>
      <c r="X126" s="464"/>
      <c r="Y126" s="464"/>
      <c r="Z126" s="464"/>
      <c r="AA126" s="464"/>
      <c r="AB126" s="464"/>
      <c r="AC126" s="464"/>
      <c r="AD126" s="464"/>
      <c r="AE126" s="464"/>
      <c r="AF126" s="464"/>
      <c r="AG126" s="464"/>
      <c r="AH126" s="464"/>
      <c r="AI126" s="464"/>
      <c r="AJ126" s="464"/>
      <c r="AK126" s="464"/>
      <c r="AL126" s="464"/>
      <c r="AM126" s="464"/>
      <c r="AN126" s="464"/>
      <c r="AO126" s="464"/>
      <c r="AP126" s="464"/>
      <c r="AQ126" s="464"/>
      <c r="AR126" s="464"/>
      <c r="AS126" s="464"/>
      <c r="AT126" s="464"/>
      <c r="AU126" s="464"/>
      <c r="AV126" s="464"/>
      <c r="AW126" s="464"/>
      <c r="AX126" s="464"/>
      <c r="AY126" s="464"/>
      <c r="AZ126" s="464"/>
      <c r="BA126" s="464"/>
      <c r="BB126" s="464"/>
      <c r="BC126" s="464"/>
      <c r="BD126" s="464"/>
      <c r="BE126" s="464"/>
      <c r="BF126" s="464"/>
      <c r="BG126" s="464"/>
      <c r="BH126" s="464"/>
      <c r="BI126" s="464"/>
      <c r="BJ126" s="464"/>
      <c r="BK126" s="464"/>
      <c r="BL126" s="464"/>
      <c r="BM126" s="464"/>
      <c r="BN126" s="464"/>
      <c r="BO126" s="464"/>
      <c r="BP126" s="464"/>
      <c r="BQ126" s="464"/>
      <c r="BR126" s="464"/>
      <c r="BS126" s="464"/>
      <c r="BT126" s="464"/>
      <c r="BU126" s="464"/>
      <c r="BV126" s="464"/>
      <c r="BW126" s="464"/>
      <c r="BX126" s="464"/>
      <c r="BY126" s="464"/>
      <c r="BZ126" s="464"/>
      <c r="CA126" s="464"/>
      <c r="CB126" s="464"/>
      <c r="CC126" s="464"/>
      <c r="CD126" s="464"/>
      <c r="CE126" s="464"/>
      <c r="CF126" s="464"/>
      <c r="CG126" s="464"/>
      <c r="CH126" s="464"/>
      <c r="CI126" s="464"/>
      <c r="CJ126" s="464"/>
      <c r="CK126" s="464"/>
    </row>
    <row r="127" spans="1:89" x14ac:dyDescent="0.35">
      <c r="A127" s="464"/>
      <c r="B127" s="464"/>
      <c r="C127" s="464"/>
      <c r="D127" s="464"/>
      <c r="E127" s="464"/>
      <c r="F127" s="464"/>
      <c r="G127" s="464"/>
      <c r="H127" s="464"/>
      <c r="I127" s="464"/>
      <c r="J127" s="464"/>
      <c r="K127" s="464"/>
      <c r="L127" s="464"/>
      <c r="M127" s="464"/>
      <c r="N127" s="464"/>
      <c r="O127" s="464"/>
      <c r="P127" s="464"/>
      <c r="Q127" s="464"/>
      <c r="R127" s="464"/>
      <c r="S127" s="464"/>
      <c r="T127" s="464"/>
      <c r="U127" s="464"/>
      <c r="V127" s="464"/>
      <c r="W127" s="464"/>
      <c r="X127" s="464"/>
      <c r="Y127" s="464"/>
      <c r="Z127" s="464"/>
      <c r="AA127" s="464"/>
      <c r="AB127" s="464"/>
      <c r="AC127" s="464"/>
      <c r="AD127" s="464"/>
      <c r="AE127" s="464"/>
      <c r="AF127" s="464"/>
      <c r="AG127" s="464"/>
      <c r="AH127" s="464"/>
      <c r="AI127" s="464"/>
      <c r="AJ127" s="464"/>
      <c r="AK127" s="464"/>
      <c r="AL127" s="464"/>
      <c r="AM127" s="464"/>
      <c r="AN127" s="464"/>
      <c r="AO127" s="464"/>
      <c r="AP127" s="464"/>
      <c r="AQ127" s="464"/>
      <c r="AR127" s="464"/>
      <c r="AS127" s="464"/>
      <c r="AT127" s="464"/>
      <c r="AU127" s="464"/>
      <c r="AV127" s="464"/>
      <c r="AW127" s="464"/>
      <c r="AX127" s="464"/>
      <c r="AY127" s="464"/>
      <c r="AZ127" s="464"/>
      <c r="BA127" s="464"/>
      <c r="BB127" s="464"/>
      <c r="BC127" s="464"/>
      <c r="BD127" s="464"/>
      <c r="BE127" s="464"/>
      <c r="BF127" s="464"/>
      <c r="BG127" s="464"/>
      <c r="BH127" s="464"/>
      <c r="BI127" s="464"/>
      <c r="BJ127" s="464"/>
      <c r="BK127" s="464"/>
      <c r="BL127" s="464"/>
      <c r="BM127" s="464"/>
      <c r="BN127" s="464"/>
      <c r="BO127" s="464"/>
      <c r="BP127" s="464"/>
      <c r="BQ127" s="464"/>
      <c r="BR127" s="464"/>
      <c r="BS127" s="464"/>
      <c r="BT127" s="464"/>
      <c r="BU127" s="464"/>
      <c r="BV127" s="464"/>
      <c r="BW127" s="464"/>
      <c r="BX127" s="464"/>
      <c r="BY127" s="464"/>
      <c r="BZ127" s="464"/>
      <c r="CA127" s="464"/>
      <c r="CB127" s="464"/>
      <c r="CC127" s="464"/>
      <c r="CD127" s="464"/>
      <c r="CE127" s="464"/>
      <c r="CF127" s="464"/>
      <c r="CG127" s="464"/>
      <c r="CH127" s="464"/>
      <c r="CI127" s="464"/>
      <c r="CJ127" s="464"/>
      <c r="CK127" s="464"/>
    </row>
    <row r="128" spans="1:89" x14ac:dyDescent="0.35">
      <c r="A128" s="464"/>
      <c r="B128" s="464"/>
      <c r="C128" s="464"/>
      <c r="D128" s="464"/>
      <c r="E128" s="464"/>
      <c r="F128" s="464"/>
      <c r="G128" s="464"/>
      <c r="H128" s="464"/>
      <c r="I128" s="464"/>
      <c r="J128" s="464"/>
      <c r="K128" s="464"/>
      <c r="L128" s="464"/>
      <c r="M128" s="464"/>
      <c r="N128" s="464"/>
      <c r="O128" s="464"/>
      <c r="P128" s="464"/>
      <c r="Q128" s="464"/>
      <c r="R128" s="464"/>
      <c r="S128" s="464"/>
      <c r="T128" s="464"/>
      <c r="U128" s="464"/>
      <c r="V128" s="464"/>
      <c r="W128" s="464"/>
      <c r="X128" s="464"/>
      <c r="Y128" s="464"/>
      <c r="Z128" s="464"/>
      <c r="AA128" s="464"/>
      <c r="AB128" s="464"/>
      <c r="AC128" s="464"/>
      <c r="AD128" s="464"/>
      <c r="AE128" s="464"/>
      <c r="AF128" s="464"/>
      <c r="AG128" s="464"/>
      <c r="AH128" s="464"/>
      <c r="AI128" s="464"/>
      <c r="AJ128" s="464"/>
      <c r="AK128" s="464"/>
      <c r="AL128" s="464"/>
      <c r="AM128" s="464"/>
      <c r="AN128" s="464"/>
      <c r="AO128" s="464"/>
      <c r="AP128" s="464"/>
      <c r="AQ128" s="464"/>
      <c r="AR128" s="464"/>
      <c r="AS128" s="464"/>
      <c r="AT128" s="464"/>
      <c r="AU128" s="464"/>
      <c r="AV128" s="464"/>
      <c r="AW128" s="464"/>
      <c r="AX128" s="464"/>
      <c r="AY128" s="464"/>
      <c r="AZ128" s="464"/>
      <c r="BA128" s="464"/>
      <c r="BB128" s="464"/>
      <c r="BC128" s="464"/>
      <c r="BD128" s="464"/>
      <c r="BE128" s="464"/>
      <c r="BF128" s="464"/>
      <c r="BG128" s="464"/>
      <c r="BH128" s="464"/>
      <c r="BI128" s="464"/>
      <c r="BJ128" s="464"/>
      <c r="BK128" s="464"/>
      <c r="BL128" s="464"/>
      <c r="BM128" s="464"/>
      <c r="BN128" s="464"/>
      <c r="BO128" s="464"/>
      <c r="BP128" s="464"/>
      <c r="BQ128" s="464"/>
      <c r="BR128" s="464"/>
      <c r="BS128" s="464"/>
      <c r="BT128" s="464"/>
      <c r="BU128" s="464"/>
      <c r="BV128" s="464"/>
      <c r="BW128" s="464"/>
      <c r="BX128" s="464"/>
      <c r="BY128" s="464"/>
      <c r="BZ128" s="464"/>
      <c r="CA128" s="464"/>
      <c r="CB128" s="464"/>
      <c r="CC128" s="464"/>
      <c r="CD128" s="464"/>
      <c r="CE128" s="464"/>
      <c r="CF128" s="464"/>
      <c r="CG128" s="464"/>
      <c r="CH128" s="464"/>
      <c r="CI128" s="464"/>
      <c r="CJ128" s="464"/>
      <c r="CK128" s="464"/>
    </row>
    <row r="129" spans="1:89" x14ac:dyDescent="0.35">
      <c r="A129" s="464"/>
      <c r="B129" s="464"/>
      <c r="C129" s="464"/>
      <c r="D129" s="464"/>
      <c r="E129" s="464"/>
      <c r="F129" s="464"/>
      <c r="G129" s="464"/>
      <c r="H129" s="464"/>
      <c r="I129" s="464"/>
      <c r="J129" s="464"/>
      <c r="K129" s="464"/>
      <c r="L129" s="464"/>
      <c r="M129" s="464"/>
      <c r="N129" s="464"/>
      <c r="O129" s="464"/>
      <c r="P129" s="464"/>
      <c r="Q129" s="464"/>
      <c r="R129" s="464"/>
      <c r="S129" s="464"/>
      <c r="T129" s="464"/>
      <c r="U129" s="464"/>
      <c r="V129" s="464"/>
      <c r="W129" s="464"/>
      <c r="X129" s="464"/>
      <c r="Y129" s="464"/>
      <c r="Z129" s="464"/>
      <c r="AA129" s="464"/>
      <c r="AB129" s="464"/>
      <c r="AC129" s="464"/>
      <c r="AD129" s="464"/>
      <c r="AE129" s="464"/>
      <c r="AF129" s="464"/>
      <c r="AG129" s="464"/>
      <c r="AH129" s="464"/>
      <c r="AI129" s="464"/>
      <c r="AJ129" s="464"/>
      <c r="AK129" s="464"/>
      <c r="AL129" s="464"/>
      <c r="AM129" s="464"/>
      <c r="AN129" s="464"/>
      <c r="AO129" s="464"/>
      <c r="AP129" s="464"/>
      <c r="AQ129" s="464"/>
      <c r="AR129" s="464"/>
      <c r="AS129" s="464"/>
      <c r="AT129" s="464"/>
      <c r="AU129" s="464"/>
      <c r="AV129" s="464"/>
      <c r="AW129" s="464"/>
      <c r="AX129" s="464"/>
      <c r="AY129" s="464"/>
      <c r="AZ129" s="464"/>
      <c r="BA129" s="464"/>
      <c r="BB129" s="464"/>
      <c r="BC129" s="464"/>
      <c r="BD129" s="464"/>
      <c r="BE129" s="464"/>
      <c r="BF129" s="464"/>
      <c r="BG129" s="464"/>
      <c r="BH129" s="464"/>
      <c r="BI129" s="464"/>
      <c r="BJ129" s="464"/>
      <c r="BK129" s="464"/>
      <c r="BL129" s="464"/>
      <c r="BM129" s="464"/>
      <c r="BN129" s="464"/>
      <c r="BO129" s="464"/>
      <c r="BP129" s="464"/>
      <c r="BQ129" s="464"/>
      <c r="BR129" s="464"/>
      <c r="BS129" s="464"/>
      <c r="BT129" s="464"/>
      <c r="BU129" s="464"/>
      <c r="BV129" s="464"/>
      <c r="BW129" s="464"/>
      <c r="BX129" s="464"/>
      <c r="BY129" s="464"/>
      <c r="BZ129" s="464"/>
      <c r="CA129" s="464"/>
      <c r="CB129" s="464"/>
      <c r="CC129" s="464"/>
      <c r="CD129" s="464"/>
      <c r="CE129" s="464"/>
      <c r="CF129" s="464"/>
      <c r="CG129" s="464"/>
      <c r="CH129" s="464"/>
      <c r="CI129" s="464"/>
      <c r="CJ129" s="464"/>
      <c r="CK129" s="464"/>
    </row>
    <row r="130" spans="1:89" x14ac:dyDescent="0.35">
      <c r="A130" s="464"/>
      <c r="B130" s="464"/>
      <c r="C130" s="464"/>
      <c r="D130" s="464"/>
      <c r="E130" s="464"/>
      <c r="F130" s="464"/>
      <c r="G130" s="464"/>
      <c r="H130" s="464"/>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4"/>
      <c r="AY130" s="464"/>
      <c r="AZ130" s="464"/>
      <c r="BA130" s="464"/>
      <c r="BB130" s="464"/>
      <c r="BC130" s="464"/>
      <c r="BD130" s="464"/>
      <c r="BE130" s="464"/>
      <c r="BF130" s="464"/>
      <c r="BG130" s="464"/>
      <c r="BH130" s="464"/>
      <c r="BI130" s="464"/>
      <c r="BJ130" s="464"/>
      <c r="BK130" s="464"/>
      <c r="BL130" s="464"/>
      <c r="BM130" s="464"/>
      <c r="BN130" s="464"/>
      <c r="BO130" s="464"/>
      <c r="BP130" s="464"/>
      <c r="BQ130" s="464"/>
      <c r="BR130" s="464"/>
      <c r="BS130" s="464"/>
      <c r="BT130" s="464"/>
      <c r="BU130" s="464"/>
      <c r="BV130" s="464"/>
      <c r="BW130" s="464"/>
      <c r="BX130" s="464"/>
      <c r="BY130" s="464"/>
      <c r="BZ130" s="464"/>
      <c r="CA130" s="464"/>
      <c r="CB130" s="464"/>
      <c r="CC130" s="464"/>
      <c r="CD130" s="464"/>
      <c r="CE130" s="464"/>
      <c r="CF130" s="464"/>
      <c r="CG130" s="464"/>
      <c r="CH130" s="464"/>
      <c r="CI130" s="464"/>
      <c r="CJ130" s="464"/>
      <c r="CK130" s="464"/>
    </row>
    <row r="131" spans="1:89" x14ac:dyDescent="0.35">
      <c r="A131" s="464"/>
      <c r="B131" s="464"/>
      <c r="C131" s="464"/>
      <c r="D131" s="464"/>
      <c r="E131" s="464"/>
      <c r="F131" s="464"/>
      <c r="G131" s="464"/>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c r="AH131" s="464"/>
      <c r="AI131" s="464"/>
      <c r="AJ131" s="464"/>
      <c r="AK131" s="464"/>
      <c r="AL131" s="464"/>
      <c r="AM131" s="464"/>
      <c r="AN131" s="464"/>
      <c r="AO131" s="464"/>
      <c r="AP131" s="464"/>
      <c r="AQ131" s="464"/>
      <c r="AR131" s="464"/>
      <c r="AS131" s="464"/>
      <c r="AT131" s="464"/>
      <c r="AU131" s="464"/>
      <c r="AV131" s="464"/>
      <c r="AW131" s="464"/>
      <c r="AX131" s="464"/>
      <c r="AY131" s="464"/>
      <c r="AZ131" s="464"/>
      <c r="BA131" s="464"/>
      <c r="BB131" s="464"/>
      <c r="BC131" s="464"/>
      <c r="BD131" s="464"/>
      <c r="BE131" s="464"/>
      <c r="BF131" s="464"/>
      <c r="BG131" s="464"/>
      <c r="BH131" s="464"/>
      <c r="BI131" s="464"/>
      <c r="BJ131" s="464"/>
      <c r="BK131" s="464"/>
      <c r="BL131" s="464"/>
      <c r="BM131" s="464"/>
      <c r="BN131" s="464"/>
      <c r="BO131" s="464"/>
      <c r="BP131" s="464"/>
      <c r="BQ131" s="464"/>
      <c r="BR131" s="464"/>
      <c r="BS131" s="464"/>
      <c r="BT131" s="464"/>
      <c r="BU131" s="464"/>
      <c r="BV131" s="464"/>
      <c r="BW131" s="464"/>
      <c r="BX131" s="464"/>
      <c r="BY131" s="464"/>
      <c r="BZ131" s="464"/>
      <c r="CA131" s="464"/>
      <c r="CB131" s="464"/>
      <c r="CC131" s="464"/>
      <c r="CD131" s="464"/>
      <c r="CE131" s="464"/>
      <c r="CF131" s="464"/>
      <c r="CG131" s="464"/>
      <c r="CH131" s="464"/>
      <c r="CI131" s="464"/>
      <c r="CJ131" s="464"/>
      <c r="CK131" s="464"/>
    </row>
    <row r="132" spans="1:89" x14ac:dyDescent="0.35">
      <c r="A132" s="464"/>
      <c r="B132" s="464"/>
      <c r="C132" s="464"/>
      <c r="D132" s="464"/>
      <c r="E132" s="464"/>
      <c r="F132" s="464"/>
      <c r="G132" s="464"/>
      <c r="H132" s="464"/>
      <c r="I132" s="464"/>
      <c r="J132" s="464"/>
      <c r="K132" s="464"/>
      <c r="L132" s="464"/>
      <c r="M132" s="464"/>
      <c r="N132" s="464"/>
      <c r="O132" s="464"/>
      <c r="P132" s="464"/>
      <c r="Q132" s="464"/>
      <c r="R132" s="464"/>
      <c r="S132" s="464"/>
      <c r="T132" s="464"/>
      <c r="U132" s="464"/>
      <c r="V132" s="464"/>
      <c r="W132" s="464"/>
      <c r="X132" s="464"/>
      <c r="Y132" s="464"/>
      <c r="Z132" s="464"/>
      <c r="AA132" s="464"/>
      <c r="AB132" s="464"/>
      <c r="AC132" s="464"/>
      <c r="AD132" s="464"/>
      <c r="AE132" s="464"/>
      <c r="AF132" s="464"/>
      <c r="AG132" s="464"/>
      <c r="AH132" s="464"/>
      <c r="AI132" s="464"/>
      <c r="AJ132" s="464"/>
      <c r="AK132" s="464"/>
      <c r="AL132" s="464"/>
      <c r="AM132" s="464"/>
      <c r="AN132" s="464"/>
      <c r="AO132" s="464"/>
      <c r="AP132" s="464"/>
      <c r="AQ132" s="464"/>
      <c r="AR132" s="464"/>
      <c r="AS132" s="464"/>
      <c r="AT132" s="464"/>
      <c r="AU132" s="464"/>
      <c r="AV132" s="464"/>
      <c r="AW132" s="464"/>
      <c r="AX132" s="464"/>
      <c r="AY132" s="464"/>
      <c r="AZ132" s="464"/>
      <c r="BA132" s="464"/>
      <c r="BB132" s="464"/>
      <c r="BC132" s="464"/>
      <c r="BD132" s="464"/>
      <c r="BE132" s="464"/>
      <c r="BF132" s="464"/>
      <c r="BG132" s="464"/>
      <c r="BH132" s="464"/>
      <c r="BI132" s="464"/>
      <c r="BJ132" s="464"/>
      <c r="BK132" s="464"/>
      <c r="BL132" s="464"/>
      <c r="BM132" s="464"/>
      <c r="BN132" s="464"/>
      <c r="BO132" s="464"/>
      <c r="BP132" s="464"/>
      <c r="BQ132" s="464"/>
      <c r="BR132" s="464"/>
      <c r="BS132" s="464"/>
      <c r="BT132" s="464"/>
      <c r="BU132" s="464"/>
      <c r="BV132" s="464"/>
      <c r="BW132" s="464"/>
      <c r="BX132" s="464"/>
      <c r="BY132" s="464"/>
      <c r="BZ132" s="464"/>
      <c r="CA132" s="464"/>
      <c r="CB132" s="464"/>
      <c r="CC132" s="464"/>
      <c r="CD132" s="464"/>
      <c r="CE132" s="464"/>
      <c r="CF132" s="464"/>
      <c r="CG132" s="464"/>
      <c r="CH132" s="464"/>
      <c r="CI132" s="464"/>
      <c r="CJ132" s="464"/>
      <c r="CK132" s="464"/>
    </row>
    <row r="133" spans="1:89" x14ac:dyDescent="0.35">
      <c r="A133" s="464"/>
      <c r="B133" s="464"/>
      <c r="C133" s="464"/>
      <c r="D133" s="464"/>
      <c r="E133" s="464"/>
      <c r="F133" s="464"/>
      <c r="G133" s="464"/>
      <c r="H133" s="464"/>
      <c r="I133" s="464"/>
      <c r="J133" s="464"/>
      <c r="K133" s="464"/>
      <c r="L133" s="464"/>
      <c r="M133" s="464"/>
      <c r="N133" s="464"/>
      <c r="O133" s="464"/>
      <c r="P133" s="464"/>
      <c r="Q133" s="464"/>
      <c r="R133" s="464"/>
      <c r="S133" s="464"/>
      <c r="T133" s="464"/>
      <c r="U133" s="464"/>
      <c r="V133" s="464"/>
      <c r="W133" s="464"/>
      <c r="X133" s="464"/>
      <c r="Y133" s="464"/>
      <c r="Z133" s="464"/>
      <c r="AA133" s="464"/>
      <c r="AB133" s="464"/>
      <c r="AC133" s="464"/>
      <c r="AD133" s="464"/>
      <c r="AE133" s="464"/>
      <c r="AF133" s="464"/>
      <c r="AG133" s="464"/>
      <c r="AH133" s="464"/>
      <c r="AI133" s="464"/>
      <c r="AJ133" s="464"/>
      <c r="AK133" s="464"/>
      <c r="AL133" s="464"/>
      <c r="AM133" s="464"/>
      <c r="AN133" s="464"/>
      <c r="AO133" s="464"/>
      <c r="AP133" s="464"/>
      <c r="AQ133" s="464"/>
      <c r="AR133" s="464"/>
      <c r="AS133" s="464"/>
      <c r="AT133" s="464"/>
      <c r="AU133" s="464"/>
      <c r="AV133" s="464"/>
      <c r="AW133" s="464"/>
      <c r="AX133" s="464"/>
      <c r="AY133" s="464"/>
      <c r="AZ133" s="464"/>
      <c r="BA133" s="464"/>
      <c r="BB133" s="464"/>
      <c r="BC133" s="464"/>
      <c r="BD133" s="464"/>
      <c r="BE133" s="464"/>
      <c r="BF133" s="464"/>
      <c r="BG133" s="464"/>
      <c r="BH133" s="464"/>
      <c r="BI133" s="464"/>
      <c r="BJ133" s="464"/>
      <c r="BK133" s="464"/>
      <c r="BL133" s="464"/>
      <c r="BM133" s="464"/>
      <c r="BN133" s="464"/>
      <c r="BO133" s="464"/>
      <c r="BP133" s="464"/>
      <c r="BQ133" s="464"/>
      <c r="BR133" s="464"/>
      <c r="BS133" s="464"/>
      <c r="BT133" s="464"/>
      <c r="BU133" s="464"/>
      <c r="BV133" s="464"/>
      <c r="BW133" s="464"/>
      <c r="BX133" s="464"/>
      <c r="BY133" s="464"/>
      <c r="BZ133" s="464"/>
      <c r="CA133" s="464"/>
      <c r="CB133" s="464"/>
      <c r="CC133" s="464"/>
      <c r="CD133" s="464"/>
      <c r="CE133" s="464"/>
      <c r="CF133" s="464"/>
      <c r="CG133" s="464"/>
      <c r="CH133" s="464"/>
      <c r="CI133" s="464"/>
      <c r="CJ133" s="464"/>
      <c r="CK133" s="464"/>
    </row>
    <row r="134" spans="1:89" x14ac:dyDescent="0.35">
      <c r="A134" s="464"/>
      <c r="B134" s="464"/>
      <c r="C134" s="464"/>
      <c r="D134" s="464"/>
      <c r="E134" s="464"/>
      <c r="F134" s="464"/>
      <c r="G134" s="464"/>
      <c r="H134" s="464"/>
      <c r="I134" s="464"/>
      <c r="J134" s="464"/>
      <c r="K134" s="464"/>
      <c r="L134" s="464"/>
      <c r="M134" s="464"/>
      <c r="N134" s="464"/>
      <c r="O134" s="464"/>
      <c r="P134" s="464"/>
      <c r="Q134" s="464"/>
      <c r="R134" s="464"/>
      <c r="S134" s="464"/>
      <c r="T134" s="464"/>
      <c r="U134" s="464"/>
      <c r="V134" s="464"/>
      <c r="W134" s="464"/>
      <c r="X134" s="464"/>
      <c r="Y134" s="464"/>
      <c r="Z134" s="464"/>
      <c r="AA134" s="464"/>
      <c r="AB134" s="464"/>
      <c r="AC134" s="464"/>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4"/>
      <c r="AY134" s="464"/>
      <c r="AZ134" s="464"/>
      <c r="BA134" s="464"/>
      <c r="BB134" s="464"/>
      <c r="BC134" s="464"/>
      <c r="BD134" s="464"/>
      <c r="BE134" s="464"/>
      <c r="BF134" s="464"/>
      <c r="BG134" s="464"/>
      <c r="BH134" s="464"/>
      <c r="BI134" s="464"/>
      <c r="BJ134" s="464"/>
      <c r="BK134" s="464"/>
      <c r="BL134" s="464"/>
      <c r="BM134" s="464"/>
      <c r="BN134" s="464"/>
      <c r="BO134" s="464"/>
      <c r="BP134" s="464"/>
      <c r="BQ134" s="464"/>
      <c r="BR134" s="464"/>
      <c r="BS134" s="464"/>
      <c r="BT134" s="464"/>
      <c r="BU134" s="464"/>
      <c r="BV134" s="464"/>
      <c r="BW134" s="464"/>
      <c r="BX134" s="464"/>
      <c r="BY134" s="464"/>
      <c r="BZ134" s="464"/>
      <c r="CA134" s="464"/>
      <c r="CB134" s="464"/>
      <c r="CC134" s="464"/>
      <c r="CD134" s="464"/>
      <c r="CE134" s="464"/>
      <c r="CF134" s="464"/>
      <c r="CG134" s="464"/>
      <c r="CH134" s="464"/>
      <c r="CI134" s="464"/>
      <c r="CJ134" s="464"/>
      <c r="CK134" s="464"/>
    </row>
    <row r="135" spans="1:89" x14ac:dyDescent="0.35">
      <c r="A135" s="464"/>
      <c r="B135" s="464"/>
      <c r="C135" s="464"/>
      <c r="D135" s="464"/>
      <c r="E135" s="464"/>
      <c r="F135" s="464"/>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c r="AH135" s="464"/>
      <c r="AI135" s="464"/>
      <c r="AJ135" s="464"/>
      <c r="AK135" s="464"/>
      <c r="AL135" s="464"/>
      <c r="AM135" s="464"/>
      <c r="AN135" s="464"/>
      <c r="AO135" s="464"/>
      <c r="AP135" s="464"/>
      <c r="AQ135" s="464"/>
      <c r="AR135" s="464"/>
      <c r="AS135" s="464"/>
      <c r="AT135" s="464"/>
      <c r="AU135" s="464"/>
      <c r="AV135" s="464"/>
      <c r="AW135" s="464"/>
      <c r="AX135" s="464"/>
      <c r="AY135" s="464"/>
      <c r="AZ135" s="464"/>
      <c r="BA135" s="464"/>
      <c r="BB135" s="464"/>
      <c r="BC135" s="464"/>
      <c r="BD135" s="464"/>
      <c r="BE135" s="464"/>
      <c r="BF135" s="464"/>
      <c r="BG135" s="464"/>
      <c r="BH135" s="464"/>
      <c r="BI135" s="464"/>
      <c r="BJ135" s="464"/>
      <c r="BK135" s="464"/>
      <c r="BL135" s="464"/>
      <c r="BM135" s="464"/>
      <c r="BN135" s="464"/>
      <c r="BO135" s="464"/>
      <c r="BP135" s="464"/>
      <c r="BQ135" s="464"/>
      <c r="BR135" s="464"/>
      <c r="BS135" s="464"/>
      <c r="BT135" s="464"/>
      <c r="BU135" s="464"/>
      <c r="BV135" s="464"/>
      <c r="BW135" s="464"/>
      <c r="BX135" s="464"/>
      <c r="BY135" s="464"/>
      <c r="BZ135" s="464"/>
      <c r="CA135" s="464"/>
      <c r="CB135" s="464"/>
      <c r="CC135" s="464"/>
      <c r="CD135" s="464"/>
      <c r="CE135" s="464"/>
      <c r="CF135" s="464"/>
      <c r="CG135" s="464"/>
      <c r="CH135" s="464"/>
      <c r="CI135" s="464"/>
      <c r="CJ135" s="464"/>
      <c r="CK135" s="464"/>
    </row>
    <row r="136" spans="1:89" x14ac:dyDescent="0.35">
      <c r="A136" s="464"/>
      <c r="B136" s="464"/>
      <c r="C136" s="464"/>
      <c r="D136" s="464"/>
      <c r="E136" s="464"/>
      <c r="F136" s="464"/>
      <c r="G136" s="464"/>
      <c r="H136" s="464"/>
      <c r="I136" s="464"/>
      <c r="J136" s="464"/>
      <c r="K136" s="464"/>
      <c r="L136" s="464"/>
      <c r="M136" s="464"/>
      <c r="N136" s="464"/>
      <c r="O136" s="464"/>
      <c r="P136" s="464"/>
      <c r="Q136" s="464"/>
      <c r="R136" s="464"/>
      <c r="S136" s="464"/>
      <c r="T136" s="464"/>
      <c r="U136" s="464"/>
      <c r="V136" s="464"/>
      <c r="W136" s="464"/>
      <c r="X136" s="464"/>
      <c r="Y136" s="464"/>
      <c r="Z136" s="464"/>
      <c r="AA136" s="464"/>
      <c r="AB136" s="464"/>
      <c r="AC136" s="464"/>
      <c r="AD136" s="464"/>
      <c r="AE136" s="464"/>
      <c r="AF136" s="464"/>
      <c r="AG136" s="464"/>
      <c r="AH136" s="464"/>
      <c r="AI136" s="464"/>
      <c r="AJ136" s="464"/>
      <c r="AK136" s="464"/>
      <c r="AL136" s="464"/>
      <c r="AM136" s="464"/>
      <c r="AN136" s="464"/>
      <c r="AO136" s="464"/>
      <c r="AP136" s="464"/>
      <c r="AQ136" s="464"/>
      <c r="AR136" s="464"/>
      <c r="AS136" s="464"/>
      <c r="AT136" s="464"/>
      <c r="AU136" s="464"/>
      <c r="AV136" s="464"/>
      <c r="AW136" s="464"/>
      <c r="AX136" s="464"/>
      <c r="AY136" s="464"/>
      <c r="AZ136" s="464"/>
      <c r="BA136" s="464"/>
      <c r="BB136" s="464"/>
      <c r="BC136" s="464"/>
      <c r="BD136" s="464"/>
      <c r="BE136" s="464"/>
      <c r="BF136" s="464"/>
      <c r="BG136" s="464"/>
      <c r="BH136" s="464"/>
      <c r="BI136" s="464"/>
      <c r="BJ136" s="464"/>
      <c r="BK136" s="464"/>
      <c r="BL136" s="464"/>
      <c r="BM136" s="464"/>
      <c r="BN136" s="464"/>
      <c r="BO136" s="464"/>
      <c r="BP136" s="464"/>
      <c r="BQ136" s="464"/>
      <c r="BR136" s="464"/>
      <c r="BS136" s="464"/>
      <c r="BT136" s="464"/>
      <c r="BU136" s="464"/>
      <c r="BV136" s="464"/>
      <c r="BW136" s="464"/>
      <c r="BX136" s="464"/>
      <c r="BY136" s="464"/>
      <c r="BZ136" s="464"/>
      <c r="CA136" s="464"/>
      <c r="CB136" s="464"/>
      <c r="CC136" s="464"/>
      <c r="CD136" s="464"/>
      <c r="CE136" s="464"/>
      <c r="CF136" s="464"/>
      <c r="CG136" s="464"/>
      <c r="CH136" s="464"/>
      <c r="CI136" s="464"/>
      <c r="CJ136" s="464"/>
      <c r="CK136" s="464"/>
    </row>
    <row r="137" spans="1:89" x14ac:dyDescent="0.35">
      <c r="A137" s="464"/>
      <c r="B137" s="464"/>
      <c r="C137" s="464"/>
      <c r="D137" s="464"/>
      <c r="E137" s="464"/>
      <c r="F137" s="464"/>
      <c r="G137" s="464"/>
      <c r="H137" s="464"/>
      <c r="I137" s="464"/>
      <c r="J137" s="464"/>
      <c r="K137" s="464"/>
      <c r="L137" s="464"/>
      <c r="M137" s="464"/>
      <c r="N137" s="464"/>
      <c r="O137" s="464"/>
      <c r="P137" s="464"/>
      <c r="Q137" s="464"/>
      <c r="R137" s="464"/>
      <c r="S137" s="464"/>
      <c r="T137" s="464"/>
      <c r="U137" s="464"/>
      <c r="V137" s="464"/>
      <c r="W137" s="464"/>
      <c r="X137" s="464"/>
      <c r="Y137" s="464"/>
      <c r="Z137" s="464"/>
      <c r="AA137" s="464"/>
      <c r="AB137" s="464"/>
      <c r="AC137" s="464"/>
      <c r="AD137" s="464"/>
      <c r="AE137" s="464"/>
      <c r="AF137" s="464"/>
      <c r="AG137" s="464"/>
      <c r="AH137" s="464"/>
      <c r="AI137" s="464"/>
      <c r="AJ137" s="464"/>
      <c r="AK137" s="464"/>
      <c r="AL137" s="464"/>
      <c r="AM137" s="464"/>
      <c r="AN137" s="464"/>
      <c r="AO137" s="464"/>
      <c r="AP137" s="464"/>
      <c r="AQ137" s="464"/>
      <c r="AR137" s="464"/>
      <c r="AS137" s="464"/>
      <c r="AT137" s="464"/>
      <c r="AU137" s="464"/>
      <c r="AV137" s="464"/>
      <c r="AW137" s="464"/>
      <c r="AX137" s="464"/>
      <c r="AY137" s="464"/>
      <c r="AZ137" s="464"/>
      <c r="BA137" s="464"/>
      <c r="BB137" s="464"/>
      <c r="BC137" s="464"/>
      <c r="BD137" s="464"/>
      <c r="BE137" s="464"/>
      <c r="BF137" s="464"/>
      <c r="BG137" s="464"/>
      <c r="BH137" s="464"/>
      <c r="BI137" s="464"/>
      <c r="BJ137" s="464"/>
      <c r="BK137" s="464"/>
      <c r="BL137" s="464"/>
      <c r="BM137" s="464"/>
      <c r="BN137" s="464"/>
      <c r="BO137" s="464"/>
      <c r="BP137" s="464"/>
      <c r="BQ137" s="464"/>
      <c r="BR137" s="464"/>
      <c r="BS137" s="464"/>
      <c r="BT137" s="464"/>
      <c r="BU137" s="464"/>
      <c r="BV137" s="464"/>
      <c r="BW137" s="464"/>
      <c r="BX137" s="464"/>
      <c r="BY137" s="464"/>
      <c r="BZ137" s="464"/>
      <c r="CA137" s="464"/>
      <c r="CB137" s="464"/>
      <c r="CC137" s="464"/>
      <c r="CD137" s="464"/>
      <c r="CE137" s="464"/>
      <c r="CF137" s="464"/>
      <c r="CG137" s="464"/>
      <c r="CH137" s="464"/>
      <c r="CI137" s="464"/>
      <c r="CJ137" s="464"/>
      <c r="CK137" s="464"/>
    </row>
    <row r="138" spans="1:89" x14ac:dyDescent="0.35">
      <c r="A138" s="464"/>
      <c r="B138" s="464"/>
      <c r="C138" s="464"/>
      <c r="D138" s="464"/>
      <c r="E138" s="464"/>
      <c r="F138" s="464"/>
      <c r="G138" s="464"/>
      <c r="H138" s="464"/>
      <c r="I138" s="464"/>
      <c r="J138" s="464"/>
      <c r="K138" s="464"/>
      <c r="L138" s="464"/>
      <c r="M138" s="464"/>
      <c r="N138" s="464"/>
      <c r="O138" s="464"/>
      <c r="P138" s="464"/>
      <c r="Q138" s="464"/>
      <c r="R138" s="464"/>
      <c r="S138" s="464"/>
      <c r="T138" s="464"/>
      <c r="U138" s="464"/>
      <c r="V138" s="464"/>
      <c r="W138" s="464"/>
      <c r="X138" s="464"/>
      <c r="Y138" s="464"/>
      <c r="Z138" s="464"/>
      <c r="AA138" s="464"/>
      <c r="AB138" s="464"/>
      <c r="AC138" s="464"/>
      <c r="AD138" s="464"/>
      <c r="AE138" s="464"/>
      <c r="AF138" s="464"/>
      <c r="AG138" s="464"/>
      <c r="AH138" s="464"/>
      <c r="AI138" s="464"/>
      <c r="AJ138" s="464"/>
      <c r="AK138" s="464"/>
      <c r="AL138" s="464"/>
      <c r="AM138" s="464"/>
      <c r="AN138" s="464"/>
      <c r="AO138" s="464"/>
      <c r="AP138" s="464"/>
      <c r="AQ138" s="464"/>
      <c r="AR138" s="464"/>
      <c r="AS138" s="464"/>
      <c r="AT138" s="464"/>
      <c r="AU138" s="464"/>
      <c r="AV138" s="464"/>
      <c r="AW138" s="464"/>
      <c r="AX138" s="464"/>
      <c r="AY138" s="464"/>
      <c r="AZ138" s="464"/>
      <c r="BA138" s="464"/>
      <c r="BB138" s="464"/>
      <c r="BC138" s="464"/>
      <c r="BD138" s="464"/>
      <c r="BE138" s="464"/>
      <c r="BF138" s="464"/>
      <c r="BG138" s="464"/>
      <c r="BH138" s="464"/>
      <c r="BI138" s="464"/>
      <c r="BJ138" s="464"/>
      <c r="BK138" s="464"/>
      <c r="BL138" s="464"/>
      <c r="BM138" s="464"/>
      <c r="BN138" s="464"/>
      <c r="BO138" s="464"/>
      <c r="BP138" s="464"/>
      <c r="BQ138" s="464"/>
      <c r="BR138" s="464"/>
      <c r="BS138" s="464"/>
      <c r="BT138" s="464"/>
      <c r="BU138" s="464"/>
      <c r="BV138" s="464"/>
      <c r="BW138" s="464"/>
      <c r="BX138" s="464"/>
      <c r="BY138" s="464"/>
      <c r="BZ138" s="464"/>
      <c r="CA138" s="464"/>
      <c r="CB138" s="464"/>
      <c r="CC138" s="464"/>
      <c r="CD138" s="464"/>
      <c r="CE138" s="464"/>
      <c r="CF138" s="464"/>
      <c r="CG138" s="464"/>
      <c r="CH138" s="464"/>
      <c r="CI138" s="464"/>
      <c r="CJ138" s="464"/>
      <c r="CK138" s="464"/>
    </row>
    <row r="139" spans="1:89" x14ac:dyDescent="0.35">
      <c r="A139" s="464"/>
      <c r="B139" s="464"/>
      <c r="C139" s="464"/>
      <c r="D139" s="464"/>
      <c r="E139" s="464"/>
      <c r="F139" s="464"/>
      <c r="G139" s="464"/>
      <c r="H139" s="464"/>
      <c r="I139" s="464"/>
      <c r="J139" s="464"/>
      <c r="K139" s="464"/>
      <c r="L139" s="464"/>
      <c r="M139" s="464"/>
      <c r="N139" s="464"/>
      <c r="O139" s="464"/>
      <c r="P139" s="464"/>
      <c r="Q139" s="464"/>
      <c r="R139" s="464"/>
      <c r="S139" s="464"/>
      <c r="T139" s="464"/>
      <c r="U139" s="464"/>
      <c r="V139" s="464"/>
      <c r="W139" s="464"/>
      <c r="X139" s="464"/>
      <c r="Y139" s="464"/>
      <c r="Z139" s="464"/>
      <c r="AA139" s="464"/>
      <c r="AB139" s="464"/>
      <c r="AC139" s="464"/>
      <c r="AD139" s="464"/>
      <c r="AE139" s="464"/>
      <c r="AF139" s="464"/>
      <c r="AG139" s="464"/>
      <c r="AH139" s="464"/>
      <c r="AI139" s="464"/>
      <c r="AJ139" s="464"/>
      <c r="AK139" s="464"/>
      <c r="AL139" s="464"/>
      <c r="AM139" s="464"/>
      <c r="AN139" s="464"/>
      <c r="AO139" s="464"/>
      <c r="AP139" s="464"/>
      <c r="AQ139" s="464"/>
      <c r="AR139" s="464"/>
      <c r="AS139" s="464"/>
      <c r="AT139" s="464"/>
      <c r="AU139" s="464"/>
      <c r="AV139" s="464"/>
      <c r="AW139" s="464"/>
      <c r="AX139" s="464"/>
      <c r="AY139" s="464"/>
      <c r="AZ139" s="464"/>
      <c r="BA139" s="464"/>
      <c r="BB139" s="464"/>
      <c r="BC139" s="464"/>
      <c r="BD139" s="464"/>
      <c r="BE139" s="464"/>
      <c r="BF139" s="464"/>
      <c r="BG139" s="464"/>
      <c r="BH139" s="464"/>
      <c r="BI139" s="464"/>
      <c r="BJ139" s="464"/>
      <c r="BK139" s="464"/>
      <c r="BL139" s="464"/>
      <c r="BM139" s="464"/>
      <c r="BN139" s="464"/>
      <c r="BO139" s="464"/>
      <c r="BP139" s="464"/>
      <c r="BQ139" s="464"/>
      <c r="BR139" s="464"/>
      <c r="BS139" s="464"/>
      <c r="BT139" s="464"/>
      <c r="BU139" s="464"/>
      <c r="BV139" s="464"/>
      <c r="BW139" s="464"/>
      <c r="BX139" s="464"/>
      <c r="BY139" s="464"/>
      <c r="BZ139" s="464"/>
      <c r="CA139" s="464"/>
      <c r="CB139" s="464"/>
      <c r="CC139" s="464"/>
      <c r="CD139" s="464"/>
      <c r="CE139" s="464"/>
      <c r="CF139" s="464"/>
      <c r="CG139" s="464"/>
      <c r="CH139" s="464"/>
      <c r="CI139" s="464"/>
      <c r="CJ139" s="464"/>
      <c r="CK139" s="464"/>
    </row>
    <row r="140" spans="1:89" x14ac:dyDescent="0.35">
      <c r="A140" s="464"/>
      <c r="B140" s="464"/>
      <c r="C140" s="464"/>
      <c r="D140" s="464"/>
      <c r="E140" s="464"/>
      <c r="F140" s="464"/>
      <c r="G140" s="464"/>
      <c r="H140" s="464"/>
      <c r="I140" s="464"/>
      <c r="J140" s="464"/>
      <c r="K140" s="464"/>
      <c r="L140" s="464"/>
      <c r="M140" s="464"/>
      <c r="N140" s="464"/>
      <c r="O140" s="464"/>
      <c r="P140" s="464"/>
      <c r="Q140" s="464"/>
      <c r="R140" s="464"/>
      <c r="S140" s="464"/>
      <c r="T140" s="464"/>
      <c r="U140" s="464"/>
      <c r="V140" s="464"/>
      <c r="W140" s="464"/>
      <c r="X140" s="464"/>
      <c r="Y140" s="464"/>
      <c r="Z140" s="464"/>
      <c r="AA140" s="464"/>
      <c r="AB140" s="464"/>
      <c r="AC140" s="464"/>
      <c r="AD140" s="464"/>
      <c r="AE140" s="464"/>
      <c r="AF140" s="464"/>
      <c r="AG140" s="464"/>
      <c r="AH140" s="464"/>
      <c r="AI140" s="464"/>
      <c r="AJ140" s="464"/>
      <c r="AK140" s="464"/>
      <c r="AL140" s="464"/>
      <c r="AM140" s="464"/>
      <c r="AN140" s="464"/>
      <c r="AO140" s="464"/>
      <c r="AP140" s="464"/>
      <c r="AQ140" s="464"/>
      <c r="AR140" s="464"/>
      <c r="AS140" s="464"/>
      <c r="AT140" s="464"/>
      <c r="AU140" s="464"/>
      <c r="AV140" s="464"/>
      <c r="AW140" s="464"/>
      <c r="AX140" s="464"/>
      <c r="AY140" s="464"/>
      <c r="AZ140" s="464"/>
      <c r="BA140" s="464"/>
      <c r="BB140" s="464"/>
      <c r="BC140" s="464"/>
      <c r="BD140" s="464"/>
      <c r="BE140" s="464"/>
      <c r="BF140" s="464"/>
      <c r="BG140" s="464"/>
      <c r="BH140" s="464"/>
      <c r="BI140" s="464"/>
      <c r="BJ140" s="464"/>
      <c r="BK140" s="464"/>
      <c r="BL140" s="464"/>
      <c r="BM140" s="464"/>
      <c r="BN140" s="464"/>
      <c r="BO140" s="464"/>
      <c r="BP140" s="464"/>
      <c r="BQ140" s="464"/>
      <c r="BR140" s="464"/>
      <c r="BS140" s="464"/>
      <c r="BT140" s="464"/>
      <c r="BU140" s="464"/>
      <c r="BV140" s="464"/>
      <c r="BW140" s="464"/>
      <c r="BX140" s="464"/>
      <c r="BY140" s="464"/>
      <c r="BZ140" s="464"/>
      <c r="CA140" s="464"/>
      <c r="CB140" s="464"/>
      <c r="CC140" s="464"/>
      <c r="CD140" s="464"/>
      <c r="CE140" s="464"/>
      <c r="CF140" s="464"/>
      <c r="CG140" s="464"/>
      <c r="CH140" s="464"/>
      <c r="CI140" s="464"/>
      <c r="CJ140" s="464"/>
      <c r="CK140" s="464"/>
    </row>
    <row r="141" spans="1:89" x14ac:dyDescent="0.35">
      <c r="A141" s="464"/>
      <c r="B141" s="464"/>
      <c r="C141" s="464"/>
      <c r="D141" s="464"/>
      <c r="E141" s="464"/>
      <c r="F141" s="464"/>
      <c r="G141" s="464"/>
      <c r="H141" s="464"/>
      <c r="I141" s="464"/>
      <c r="J141" s="464"/>
      <c r="K141" s="464"/>
      <c r="L141" s="464"/>
      <c r="M141" s="464"/>
      <c r="N141" s="464"/>
      <c r="O141" s="464"/>
      <c r="P141" s="464"/>
      <c r="Q141" s="464"/>
      <c r="R141" s="464"/>
      <c r="S141" s="464"/>
      <c r="T141" s="464"/>
      <c r="U141" s="464"/>
      <c r="V141" s="464"/>
      <c r="W141" s="464"/>
      <c r="X141" s="464"/>
      <c r="Y141" s="464"/>
      <c r="Z141" s="464"/>
      <c r="AA141" s="464"/>
      <c r="AB141" s="464"/>
      <c r="AC141" s="464"/>
      <c r="AD141" s="464"/>
      <c r="AE141" s="464"/>
      <c r="AF141" s="464"/>
      <c r="AG141" s="464"/>
      <c r="AH141" s="464"/>
      <c r="AI141" s="464"/>
      <c r="AJ141" s="464"/>
      <c r="AK141" s="464"/>
      <c r="AL141" s="464"/>
      <c r="AM141" s="464"/>
      <c r="AN141" s="464"/>
      <c r="AO141" s="464"/>
      <c r="AP141" s="464"/>
      <c r="AQ141" s="464"/>
      <c r="AR141" s="464"/>
      <c r="AS141" s="464"/>
      <c r="AT141" s="464"/>
      <c r="AU141" s="464"/>
      <c r="AV141" s="464"/>
      <c r="AW141" s="464"/>
      <c r="AX141" s="464"/>
      <c r="AY141" s="464"/>
      <c r="AZ141" s="464"/>
      <c r="BA141" s="464"/>
      <c r="BB141" s="464"/>
      <c r="BC141" s="464"/>
      <c r="BD141" s="464"/>
      <c r="BE141" s="464"/>
      <c r="BF141" s="464"/>
      <c r="BG141" s="464"/>
      <c r="BH141" s="464"/>
      <c r="BI141" s="464"/>
      <c r="BJ141" s="464"/>
      <c r="BK141" s="464"/>
      <c r="BL141" s="464"/>
      <c r="BM141" s="464"/>
      <c r="BN141" s="464"/>
      <c r="BO141" s="464"/>
      <c r="BP141" s="464"/>
      <c r="BQ141" s="464"/>
      <c r="BR141" s="464"/>
      <c r="BS141" s="464"/>
      <c r="BT141" s="464"/>
      <c r="BU141" s="464"/>
      <c r="BV141" s="464"/>
      <c r="BW141" s="464"/>
      <c r="BX141" s="464"/>
      <c r="BY141" s="464"/>
      <c r="BZ141" s="464"/>
      <c r="CA141" s="464"/>
      <c r="CB141" s="464"/>
      <c r="CC141" s="464"/>
      <c r="CD141" s="464"/>
      <c r="CE141" s="464"/>
      <c r="CF141" s="464"/>
      <c r="CG141" s="464"/>
      <c r="CH141" s="464"/>
      <c r="CI141" s="464"/>
      <c r="CJ141" s="464"/>
      <c r="CK141" s="464"/>
    </row>
    <row r="142" spans="1:89" x14ac:dyDescent="0.35">
      <c r="A142" s="464"/>
      <c r="B142" s="464"/>
      <c r="C142" s="464"/>
      <c r="D142" s="464"/>
      <c r="E142" s="464"/>
      <c r="F142" s="464"/>
      <c r="G142" s="464"/>
      <c r="H142" s="464"/>
      <c r="I142" s="464"/>
      <c r="J142" s="464"/>
      <c r="K142" s="464"/>
      <c r="L142" s="464"/>
      <c r="M142" s="464"/>
      <c r="N142" s="464"/>
      <c r="O142" s="464"/>
      <c r="P142" s="464"/>
      <c r="Q142" s="464"/>
      <c r="R142" s="464"/>
      <c r="S142" s="464"/>
      <c r="T142" s="464"/>
      <c r="U142" s="464"/>
      <c r="V142" s="464"/>
      <c r="W142" s="464"/>
      <c r="X142" s="464"/>
      <c r="Y142" s="464"/>
      <c r="Z142" s="464"/>
      <c r="AA142" s="464"/>
      <c r="AB142" s="464"/>
      <c r="AC142" s="464"/>
      <c r="AD142" s="464"/>
      <c r="AE142" s="464"/>
      <c r="AF142" s="464"/>
      <c r="AG142" s="464"/>
      <c r="AH142" s="464"/>
      <c r="AI142" s="464"/>
      <c r="AJ142" s="464"/>
      <c r="AK142" s="464"/>
      <c r="AL142" s="464"/>
      <c r="AM142" s="464"/>
      <c r="AN142" s="464"/>
      <c r="AO142" s="464"/>
      <c r="AP142" s="464"/>
      <c r="AQ142" s="464"/>
      <c r="AR142" s="464"/>
      <c r="AS142" s="464"/>
      <c r="AT142" s="464"/>
      <c r="AU142" s="464"/>
      <c r="AV142" s="464"/>
      <c r="AW142" s="464"/>
      <c r="AX142" s="464"/>
      <c r="AY142" s="464"/>
      <c r="AZ142" s="464"/>
      <c r="BA142" s="464"/>
      <c r="BB142" s="464"/>
      <c r="BC142" s="464"/>
      <c r="BD142" s="464"/>
      <c r="BE142" s="464"/>
      <c r="BF142" s="464"/>
      <c r="BG142" s="464"/>
      <c r="BH142" s="464"/>
      <c r="BI142" s="464"/>
      <c r="BJ142" s="464"/>
      <c r="BK142" s="464"/>
      <c r="BL142" s="464"/>
      <c r="BM142" s="464"/>
      <c r="BN142" s="464"/>
      <c r="BO142" s="464"/>
      <c r="BP142" s="464"/>
      <c r="BQ142" s="464"/>
      <c r="BR142" s="464"/>
      <c r="BS142" s="464"/>
      <c r="BT142" s="464"/>
      <c r="BU142" s="464"/>
      <c r="BV142" s="464"/>
      <c r="BW142" s="464"/>
      <c r="BX142" s="464"/>
      <c r="BY142" s="464"/>
      <c r="BZ142" s="464"/>
      <c r="CA142" s="464"/>
      <c r="CB142" s="464"/>
      <c r="CC142" s="464"/>
      <c r="CD142" s="464"/>
      <c r="CE142" s="464"/>
      <c r="CF142" s="464"/>
      <c r="CG142" s="464"/>
      <c r="CH142" s="464"/>
      <c r="CI142" s="464"/>
      <c r="CJ142" s="464"/>
      <c r="CK142" s="464"/>
    </row>
    <row r="143" spans="1:89" x14ac:dyDescent="0.35">
      <c r="A143" s="464"/>
      <c r="B143" s="464"/>
      <c r="C143" s="464"/>
      <c r="D143" s="464"/>
      <c r="E143" s="464"/>
      <c r="F143" s="464"/>
      <c r="G143" s="464"/>
      <c r="H143" s="464"/>
      <c r="I143" s="464"/>
      <c r="J143" s="464"/>
      <c r="K143" s="464"/>
      <c r="L143" s="464"/>
      <c r="M143" s="464"/>
      <c r="N143" s="464"/>
      <c r="O143" s="464"/>
      <c r="P143" s="464"/>
      <c r="Q143" s="464"/>
      <c r="R143" s="464"/>
      <c r="S143" s="464"/>
      <c r="T143" s="464"/>
      <c r="U143" s="464"/>
      <c r="V143" s="464"/>
      <c r="W143" s="464"/>
      <c r="X143" s="464"/>
      <c r="Y143" s="464"/>
      <c r="Z143" s="464"/>
      <c r="AA143" s="464"/>
      <c r="AB143" s="464"/>
      <c r="AC143" s="464"/>
      <c r="AD143" s="464"/>
      <c r="AE143" s="464"/>
      <c r="AF143" s="464"/>
      <c r="AG143" s="464"/>
      <c r="AH143" s="464"/>
      <c r="AI143" s="464"/>
      <c r="AJ143" s="464"/>
      <c r="AK143" s="464"/>
      <c r="AL143" s="464"/>
      <c r="AM143" s="464"/>
      <c r="AN143" s="464"/>
      <c r="AO143" s="464"/>
      <c r="AP143" s="464"/>
      <c r="AQ143" s="464"/>
      <c r="AR143" s="464"/>
      <c r="AS143" s="464"/>
      <c r="AT143" s="464"/>
      <c r="AU143" s="464"/>
      <c r="AV143" s="464"/>
      <c r="AW143" s="464"/>
      <c r="AX143" s="464"/>
      <c r="AY143" s="464"/>
      <c r="AZ143" s="464"/>
      <c r="BA143" s="464"/>
      <c r="BB143" s="464"/>
      <c r="BC143" s="464"/>
      <c r="BD143" s="464"/>
      <c r="BE143" s="464"/>
      <c r="BF143" s="464"/>
      <c r="BG143" s="464"/>
      <c r="BH143" s="464"/>
      <c r="BI143" s="464"/>
      <c r="BJ143" s="464"/>
      <c r="BK143" s="464"/>
      <c r="BL143" s="464"/>
      <c r="BM143" s="464"/>
      <c r="BN143" s="464"/>
      <c r="BO143" s="464"/>
      <c r="BP143" s="464"/>
      <c r="BQ143" s="464"/>
      <c r="BR143" s="464"/>
      <c r="BS143" s="464"/>
      <c r="BT143" s="464"/>
      <c r="BU143" s="464"/>
      <c r="BV143" s="464"/>
      <c r="BW143" s="464"/>
      <c r="BX143" s="464"/>
      <c r="BY143" s="464"/>
      <c r="BZ143" s="464"/>
      <c r="CA143" s="464"/>
      <c r="CB143" s="464"/>
      <c r="CC143" s="464"/>
      <c r="CD143" s="464"/>
      <c r="CE143" s="464"/>
      <c r="CF143" s="464"/>
      <c r="CG143" s="464"/>
      <c r="CH143" s="464"/>
      <c r="CI143" s="464"/>
      <c r="CJ143" s="464"/>
      <c r="CK143" s="464"/>
    </row>
    <row r="144" spans="1:89" x14ac:dyDescent="0.35">
      <c r="A144" s="464"/>
      <c r="B144" s="464"/>
      <c r="C144" s="464"/>
      <c r="D144" s="464"/>
      <c r="E144" s="464"/>
      <c r="F144" s="464"/>
      <c r="G144" s="464"/>
      <c r="H144" s="464"/>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464"/>
      <c r="AH144" s="464"/>
      <c r="AI144" s="464"/>
      <c r="AJ144" s="464"/>
      <c r="AK144" s="464"/>
      <c r="AL144" s="464"/>
      <c r="AM144" s="464"/>
      <c r="AN144" s="464"/>
      <c r="AO144" s="464"/>
      <c r="AP144" s="464"/>
      <c r="AQ144" s="464"/>
      <c r="AR144" s="464"/>
      <c r="AS144" s="464"/>
      <c r="AT144" s="464"/>
      <c r="AU144" s="464"/>
      <c r="AV144" s="464"/>
      <c r="AW144" s="464"/>
      <c r="AX144" s="464"/>
      <c r="AY144" s="464"/>
      <c r="AZ144" s="464"/>
      <c r="BA144" s="464"/>
      <c r="BB144" s="464"/>
      <c r="BC144" s="464"/>
      <c r="BD144" s="464"/>
      <c r="BE144" s="464"/>
      <c r="BF144" s="464"/>
      <c r="BG144" s="464"/>
      <c r="BH144" s="464"/>
      <c r="BI144" s="464"/>
      <c r="BJ144" s="464"/>
      <c r="BK144" s="464"/>
      <c r="BL144" s="464"/>
      <c r="BM144" s="464"/>
      <c r="BN144" s="464"/>
      <c r="BO144" s="464"/>
      <c r="BP144" s="464"/>
      <c r="BQ144" s="464"/>
      <c r="BR144" s="464"/>
      <c r="BS144" s="464"/>
      <c r="BT144" s="464"/>
      <c r="BU144" s="464"/>
      <c r="BV144" s="464"/>
      <c r="BW144" s="464"/>
      <c r="BX144" s="464"/>
      <c r="BY144" s="464"/>
      <c r="BZ144" s="464"/>
      <c r="CA144" s="464"/>
      <c r="CB144" s="464"/>
      <c r="CC144" s="464"/>
      <c r="CD144" s="464"/>
      <c r="CE144" s="464"/>
      <c r="CF144" s="464"/>
      <c r="CG144" s="464"/>
      <c r="CH144" s="464"/>
      <c r="CI144" s="464"/>
      <c r="CJ144" s="464"/>
      <c r="CK144" s="464"/>
    </row>
    <row r="145" spans="1:89" x14ac:dyDescent="0.35">
      <c r="A145" s="464"/>
      <c r="B145" s="464"/>
      <c r="C145" s="464"/>
      <c r="D145" s="464"/>
      <c r="E145" s="464"/>
      <c r="F145" s="464"/>
      <c r="G145" s="464"/>
      <c r="H145" s="464"/>
      <c r="I145" s="464"/>
      <c r="J145" s="464"/>
      <c r="K145" s="464"/>
      <c r="L145" s="464"/>
      <c r="M145" s="464"/>
      <c r="N145" s="464"/>
      <c r="O145" s="464"/>
      <c r="P145" s="464"/>
      <c r="Q145" s="464"/>
      <c r="R145" s="464"/>
      <c r="S145" s="464"/>
      <c r="T145" s="464"/>
      <c r="U145" s="464"/>
      <c r="V145" s="464"/>
      <c r="W145" s="464"/>
      <c r="X145" s="464"/>
      <c r="Y145" s="464"/>
      <c r="Z145" s="464"/>
      <c r="AA145" s="464"/>
      <c r="AB145" s="464"/>
      <c r="AC145" s="464"/>
      <c r="AD145" s="464"/>
      <c r="AE145" s="464"/>
      <c r="AF145" s="464"/>
      <c r="AG145" s="464"/>
      <c r="AH145" s="464"/>
      <c r="AI145" s="464"/>
      <c r="AJ145" s="464"/>
      <c r="AK145" s="464"/>
      <c r="AL145" s="464"/>
      <c r="AM145" s="464"/>
      <c r="AN145" s="464"/>
      <c r="AO145" s="464"/>
      <c r="AP145" s="464"/>
      <c r="AQ145" s="464"/>
      <c r="AR145" s="464"/>
      <c r="AS145" s="464"/>
      <c r="AT145" s="464"/>
      <c r="AU145" s="464"/>
      <c r="AV145" s="464"/>
      <c r="AW145" s="464"/>
      <c r="AX145" s="464"/>
      <c r="AY145" s="464"/>
      <c r="AZ145" s="464"/>
      <c r="BA145" s="464"/>
      <c r="BB145" s="464"/>
      <c r="BC145" s="464"/>
      <c r="BD145" s="464"/>
      <c r="BE145" s="464"/>
      <c r="BF145" s="464"/>
      <c r="BG145" s="464"/>
      <c r="BH145" s="464"/>
      <c r="BI145" s="464"/>
      <c r="BJ145" s="464"/>
      <c r="BK145" s="464"/>
      <c r="BL145" s="464"/>
      <c r="BM145" s="464"/>
      <c r="BN145" s="464"/>
      <c r="BO145" s="464"/>
      <c r="BP145" s="464"/>
      <c r="BQ145" s="464"/>
      <c r="BR145" s="464"/>
      <c r="BS145" s="464"/>
      <c r="BT145" s="464"/>
      <c r="BU145" s="464"/>
      <c r="BV145" s="464"/>
      <c r="BW145" s="464"/>
      <c r="BX145" s="464"/>
      <c r="BY145" s="464"/>
      <c r="BZ145" s="464"/>
      <c r="CA145" s="464"/>
      <c r="CB145" s="464"/>
      <c r="CC145" s="464"/>
      <c r="CD145" s="464"/>
      <c r="CE145" s="464"/>
      <c r="CF145" s="464"/>
      <c r="CG145" s="464"/>
      <c r="CH145" s="464"/>
      <c r="CI145" s="464"/>
      <c r="CJ145" s="464"/>
      <c r="CK145" s="464"/>
    </row>
    <row r="146" spans="1:89" x14ac:dyDescent="0.35">
      <c r="A146" s="464"/>
      <c r="B146" s="464"/>
      <c r="C146" s="464"/>
      <c r="D146" s="464"/>
      <c r="E146" s="464"/>
      <c r="F146" s="464"/>
      <c r="G146" s="464"/>
      <c r="H146" s="464"/>
      <c r="I146" s="464"/>
      <c r="J146" s="464"/>
      <c r="K146" s="464"/>
      <c r="L146" s="464"/>
      <c r="M146" s="464"/>
      <c r="N146" s="464"/>
      <c r="O146" s="464"/>
      <c r="P146" s="464"/>
      <c r="Q146" s="464"/>
      <c r="R146" s="464"/>
      <c r="S146" s="464"/>
      <c r="T146" s="464"/>
      <c r="U146" s="464"/>
      <c r="V146" s="464"/>
      <c r="W146" s="464"/>
      <c r="X146" s="464"/>
      <c r="Y146" s="464"/>
      <c r="Z146" s="464"/>
      <c r="AA146" s="464"/>
      <c r="AB146" s="464"/>
      <c r="AC146" s="464"/>
      <c r="AD146" s="464"/>
      <c r="AE146" s="464"/>
      <c r="AF146" s="464"/>
      <c r="AG146" s="464"/>
      <c r="AH146" s="464"/>
      <c r="AI146" s="464"/>
      <c r="AJ146" s="464"/>
      <c r="AK146" s="464"/>
      <c r="AL146" s="464"/>
      <c r="AM146" s="464"/>
      <c r="AN146" s="464"/>
      <c r="AO146" s="464"/>
      <c r="AP146" s="464"/>
      <c r="AQ146" s="464"/>
      <c r="AR146" s="464"/>
      <c r="AS146" s="464"/>
      <c r="AT146" s="464"/>
      <c r="AU146" s="464"/>
      <c r="AV146" s="464"/>
      <c r="AW146" s="464"/>
      <c r="AX146" s="464"/>
      <c r="AY146" s="464"/>
      <c r="AZ146" s="464"/>
      <c r="BA146" s="464"/>
      <c r="BB146" s="464"/>
      <c r="BC146" s="464"/>
      <c r="BD146" s="464"/>
      <c r="BE146" s="464"/>
      <c r="BF146" s="464"/>
      <c r="BG146" s="464"/>
      <c r="BH146" s="464"/>
      <c r="BI146" s="464"/>
      <c r="BJ146" s="464"/>
      <c r="BK146" s="464"/>
      <c r="BL146" s="464"/>
      <c r="BM146" s="464"/>
      <c r="BN146" s="464"/>
      <c r="BO146" s="464"/>
      <c r="BP146" s="464"/>
      <c r="BQ146" s="464"/>
      <c r="BR146" s="464"/>
      <c r="BS146" s="464"/>
      <c r="BT146" s="464"/>
      <c r="BU146" s="464"/>
      <c r="BV146" s="464"/>
      <c r="BW146" s="464"/>
      <c r="BX146" s="464"/>
      <c r="BY146" s="464"/>
      <c r="BZ146" s="464"/>
      <c r="CA146" s="464"/>
      <c r="CB146" s="464"/>
      <c r="CC146" s="464"/>
      <c r="CD146" s="464"/>
      <c r="CE146" s="464"/>
      <c r="CF146" s="464"/>
      <c r="CG146" s="464"/>
      <c r="CH146" s="464"/>
      <c r="CI146" s="464"/>
      <c r="CJ146" s="464"/>
      <c r="CK146" s="464"/>
    </row>
    <row r="147" spans="1:89" x14ac:dyDescent="0.35">
      <c r="A147" s="464"/>
      <c r="B147" s="464"/>
      <c r="C147" s="464"/>
      <c r="D147" s="464"/>
      <c r="E147" s="464"/>
      <c r="F147" s="464"/>
      <c r="G147" s="464"/>
      <c r="H147" s="464"/>
      <c r="I147" s="464"/>
      <c r="J147" s="464"/>
      <c r="K147" s="464"/>
      <c r="L147" s="464"/>
      <c r="M147" s="464"/>
      <c r="N147" s="464"/>
      <c r="O147" s="464"/>
      <c r="P147" s="464"/>
      <c r="Q147" s="464"/>
      <c r="R147" s="464"/>
      <c r="S147" s="464"/>
      <c r="T147" s="464"/>
      <c r="U147" s="464"/>
      <c r="V147" s="464"/>
      <c r="W147" s="464"/>
      <c r="X147" s="464"/>
      <c r="Y147" s="464"/>
      <c r="Z147" s="464"/>
      <c r="AA147" s="464"/>
      <c r="AB147" s="464"/>
      <c r="AC147" s="464"/>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4"/>
      <c r="AY147" s="464"/>
      <c r="AZ147" s="464"/>
      <c r="BA147" s="464"/>
      <c r="BB147" s="464"/>
      <c r="BC147" s="464"/>
      <c r="BD147" s="464"/>
      <c r="BE147" s="464"/>
      <c r="BF147" s="464"/>
      <c r="BG147" s="464"/>
      <c r="BH147" s="464"/>
      <c r="BI147" s="464"/>
      <c r="BJ147" s="464"/>
      <c r="BK147" s="464"/>
      <c r="BL147" s="464"/>
      <c r="BM147" s="464"/>
      <c r="BN147" s="464"/>
      <c r="BO147" s="464"/>
      <c r="BP147" s="464"/>
      <c r="BQ147" s="464"/>
      <c r="BR147" s="464"/>
      <c r="BS147" s="464"/>
      <c r="BT147" s="464"/>
      <c r="BU147" s="464"/>
      <c r="BV147" s="464"/>
      <c r="BW147" s="464"/>
      <c r="BX147" s="464"/>
      <c r="BY147" s="464"/>
      <c r="BZ147" s="464"/>
      <c r="CA147" s="464"/>
      <c r="CB147" s="464"/>
      <c r="CC147" s="464"/>
      <c r="CD147" s="464"/>
      <c r="CE147" s="464"/>
      <c r="CF147" s="464"/>
      <c r="CG147" s="464"/>
      <c r="CH147" s="464"/>
      <c r="CI147" s="464"/>
      <c r="CJ147" s="464"/>
      <c r="CK147" s="464"/>
    </row>
    <row r="148" spans="1:89" x14ac:dyDescent="0.35">
      <c r="A148" s="464"/>
      <c r="B148" s="464"/>
      <c r="C148" s="464"/>
      <c r="D148" s="464"/>
      <c r="E148" s="464"/>
      <c r="F148" s="464"/>
      <c r="G148" s="464"/>
      <c r="H148" s="464"/>
      <c r="I148" s="464"/>
      <c r="J148" s="464"/>
      <c r="K148" s="464"/>
      <c r="L148" s="464"/>
      <c r="M148" s="464"/>
      <c r="N148" s="464"/>
      <c r="O148" s="464"/>
      <c r="P148" s="464"/>
      <c r="Q148" s="464"/>
      <c r="R148" s="464"/>
      <c r="S148" s="464"/>
      <c r="T148" s="464"/>
      <c r="U148" s="464"/>
      <c r="V148" s="464"/>
      <c r="W148" s="464"/>
      <c r="X148" s="464"/>
      <c r="Y148" s="464"/>
      <c r="Z148" s="464"/>
      <c r="AA148" s="464"/>
      <c r="AB148" s="464"/>
      <c r="AC148" s="464"/>
      <c r="AD148" s="464"/>
      <c r="AE148" s="464"/>
      <c r="AF148" s="464"/>
      <c r="AG148" s="464"/>
      <c r="AH148" s="464"/>
      <c r="AI148" s="464"/>
      <c r="AJ148" s="464"/>
      <c r="AK148" s="464"/>
      <c r="AL148" s="464"/>
      <c r="AM148" s="464"/>
      <c r="AN148" s="464"/>
      <c r="AO148" s="464"/>
      <c r="AP148" s="464"/>
      <c r="AQ148" s="464"/>
      <c r="AR148" s="464"/>
      <c r="AS148" s="464"/>
      <c r="AT148" s="464"/>
      <c r="AU148" s="464"/>
      <c r="AV148" s="464"/>
      <c r="AW148" s="464"/>
      <c r="AX148" s="464"/>
      <c r="AY148" s="464"/>
      <c r="AZ148" s="464"/>
      <c r="BA148" s="464"/>
      <c r="BB148" s="464"/>
      <c r="BC148" s="464"/>
      <c r="BD148" s="464"/>
      <c r="BE148" s="464"/>
      <c r="BF148" s="464"/>
      <c r="BG148" s="464"/>
      <c r="BH148" s="464"/>
      <c r="BI148" s="464"/>
      <c r="BJ148" s="464"/>
      <c r="BK148" s="464"/>
      <c r="BL148" s="464"/>
      <c r="BM148" s="464"/>
      <c r="BN148" s="464"/>
      <c r="BO148" s="464"/>
      <c r="BP148" s="464"/>
      <c r="BQ148" s="464"/>
      <c r="BR148" s="464"/>
      <c r="BS148" s="464"/>
      <c r="BT148" s="464"/>
      <c r="BU148" s="464"/>
      <c r="BV148" s="464"/>
      <c r="BW148" s="464"/>
      <c r="BX148" s="464"/>
      <c r="BY148" s="464"/>
      <c r="BZ148" s="464"/>
      <c r="CA148" s="464"/>
      <c r="CB148" s="464"/>
      <c r="CC148" s="464"/>
      <c r="CD148" s="464"/>
      <c r="CE148" s="464"/>
      <c r="CF148" s="464"/>
      <c r="CG148" s="464"/>
      <c r="CH148" s="464"/>
      <c r="CI148" s="464"/>
      <c r="CJ148" s="464"/>
      <c r="CK148" s="464"/>
    </row>
    <row r="149" spans="1:89" x14ac:dyDescent="0.35">
      <c r="A149" s="464"/>
      <c r="B149" s="464"/>
      <c r="C149" s="464"/>
      <c r="D149" s="464"/>
      <c r="E149" s="464"/>
      <c r="F149" s="464"/>
      <c r="G149" s="464"/>
      <c r="H149" s="464"/>
      <c r="I149" s="464"/>
      <c r="J149" s="464"/>
      <c r="K149" s="464"/>
      <c r="L149" s="464"/>
      <c r="M149" s="464"/>
      <c r="N149" s="464"/>
      <c r="O149" s="464"/>
      <c r="P149" s="464"/>
      <c r="Q149" s="464"/>
      <c r="R149" s="464"/>
      <c r="S149" s="464"/>
      <c r="T149" s="464"/>
      <c r="U149" s="464"/>
      <c r="V149" s="464"/>
      <c r="W149" s="464"/>
      <c r="X149" s="464"/>
      <c r="Y149" s="464"/>
      <c r="Z149" s="464"/>
      <c r="AA149" s="464"/>
      <c r="AB149" s="464"/>
      <c r="AC149" s="464"/>
      <c r="AD149" s="464"/>
      <c r="AE149" s="464"/>
      <c r="AF149" s="464"/>
      <c r="AG149" s="464"/>
      <c r="AH149" s="464"/>
      <c r="AI149" s="464"/>
      <c r="AJ149" s="464"/>
      <c r="AK149" s="464"/>
      <c r="AL149" s="464"/>
      <c r="AM149" s="464"/>
      <c r="AN149" s="464"/>
      <c r="AO149" s="464"/>
      <c r="AP149" s="464"/>
      <c r="AQ149" s="464"/>
      <c r="AR149" s="464"/>
      <c r="AS149" s="464"/>
      <c r="AT149" s="464"/>
      <c r="AU149" s="464"/>
      <c r="AV149" s="464"/>
      <c r="AW149" s="464"/>
      <c r="AX149" s="464"/>
      <c r="AY149" s="464"/>
      <c r="AZ149" s="464"/>
      <c r="BA149" s="464"/>
      <c r="BB149" s="464"/>
      <c r="BC149" s="464"/>
      <c r="BD149" s="464"/>
      <c r="BE149" s="464"/>
      <c r="BF149" s="464"/>
      <c r="BG149" s="464"/>
      <c r="BH149" s="464"/>
      <c r="BI149" s="464"/>
      <c r="BJ149" s="464"/>
      <c r="BK149" s="464"/>
      <c r="BL149" s="464"/>
      <c r="BM149" s="464"/>
      <c r="BN149" s="464"/>
      <c r="BO149" s="464"/>
      <c r="BP149" s="464"/>
      <c r="BQ149" s="464"/>
      <c r="BR149" s="464"/>
      <c r="BS149" s="464"/>
      <c r="BT149" s="464"/>
      <c r="BU149" s="464"/>
      <c r="BV149" s="464"/>
      <c r="BW149" s="464"/>
      <c r="BX149" s="464"/>
      <c r="BY149" s="464"/>
      <c r="BZ149" s="464"/>
      <c r="CA149" s="464"/>
      <c r="CB149" s="464"/>
      <c r="CC149" s="464"/>
      <c r="CD149" s="464"/>
      <c r="CE149" s="464"/>
      <c r="CF149" s="464"/>
      <c r="CG149" s="464"/>
      <c r="CH149" s="464"/>
      <c r="CI149" s="464"/>
      <c r="CJ149" s="464"/>
      <c r="CK149" s="464"/>
    </row>
    <row r="150" spans="1:89" x14ac:dyDescent="0.35">
      <c r="A150" s="464"/>
      <c r="B150" s="464"/>
      <c r="C150" s="464"/>
      <c r="D150" s="464"/>
      <c r="E150" s="464"/>
      <c r="F150" s="464"/>
      <c r="G150" s="464"/>
      <c r="H150" s="464"/>
      <c r="I150" s="464"/>
      <c r="J150" s="464"/>
      <c r="K150" s="464"/>
      <c r="L150" s="464"/>
      <c r="M150" s="464"/>
      <c r="N150" s="464"/>
      <c r="O150" s="464"/>
      <c r="P150" s="464"/>
      <c r="Q150" s="464"/>
      <c r="R150" s="464"/>
      <c r="S150" s="464"/>
      <c r="T150" s="464"/>
      <c r="U150" s="464"/>
      <c r="V150" s="464"/>
      <c r="W150" s="464"/>
      <c r="X150" s="464"/>
      <c r="Y150" s="464"/>
      <c r="Z150" s="464"/>
      <c r="AA150" s="464"/>
      <c r="AB150" s="464"/>
      <c r="AC150" s="464"/>
      <c r="AD150" s="464"/>
      <c r="AE150" s="464"/>
      <c r="AF150" s="464"/>
      <c r="AG150" s="464"/>
      <c r="AH150" s="464"/>
      <c r="AI150" s="464"/>
      <c r="AJ150" s="464"/>
      <c r="AK150" s="464"/>
      <c r="AL150" s="464"/>
      <c r="AM150" s="464"/>
      <c r="AN150" s="464"/>
      <c r="AO150" s="464"/>
      <c r="AP150" s="464"/>
      <c r="AQ150" s="464"/>
      <c r="AR150" s="464"/>
      <c r="AS150" s="464"/>
      <c r="AT150" s="464"/>
      <c r="AU150" s="464"/>
      <c r="AV150" s="464"/>
      <c r="AW150" s="464"/>
      <c r="AX150" s="464"/>
      <c r="AY150" s="464"/>
      <c r="AZ150" s="464"/>
      <c r="BA150" s="464"/>
      <c r="BB150" s="464"/>
      <c r="BC150" s="464"/>
      <c r="BD150" s="464"/>
      <c r="BE150" s="464"/>
      <c r="BF150" s="464"/>
      <c r="BG150" s="464"/>
      <c r="BH150" s="464"/>
      <c r="BI150" s="464"/>
      <c r="BJ150" s="464"/>
      <c r="BK150" s="464"/>
      <c r="BL150" s="464"/>
      <c r="BM150" s="464"/>
      <c r="BN150" s="464"/>
      <c r="BO150" s="464"/>
      <c r="BP150" s="464"/>
      <c r="BQ150" s="464"/>
      <c r="BR150" s="464"/>
      <c r="BS150" s="464"/>
      <c r="BT150" s="464"/>
      <c r="BU150" s="464"/>
      <c r="BV150" s="464"/>
      <c r="BW150" s="464"/>
      <c r="BX150" s="464"/>
      <c r="BY150" s="464"/>
      <c r="BZ150" s="464"/>
      <c r="CA150" s="464"/>
      <c r="CB150" s="464"/>
      <c r="CC150" s="464"/>
      <c r="CD150" s="464"/>
      <c r="CE150" s="464"/>
      <c r="CF150" s="464"/>
      <c r="CG150" s="464"/>
      <c r="CH150" s="464"/>
      <c r="CI150" s="464"/>
      <c r="CJ150" s="464"/>
      <c r="CK150" s="464"/>
    </row>
    <row r="151" spans="1:89" x14ac:dyDescent="0.35">
      <c r="A151" s="464"/>
      <c r="B151" s="464"/>
      <c r="C151" s="464"/>
      <c r="D151" s="464"/>
      <c r="E151" s="464"/>
      <c r="F151" s="464"/>
      <c r="G151" s="464"/>
      <c r="H151" s="464"/>
      <c r="I151" s="464"/>
      <c r="J151" s="464"/>
      <c r="K151" s="464"/>
      <c r="L151" s="464"/>
      <c r="M151" s="464"/>
      <c r="N151" s="464"/>
      <c r="O151" s="464"/>
      <c r="P151" s="464"/>
      <c r="Q151" s="464"/>
      <c r="R151" s="464"/>
      <c r="S151" s="464"/>
      <c r="T151" s="464"/>
      <c r="U151" s="464"/>
      <c r="V151" s="464"/>
      <c r="W151" s="464"/>
      <c r="X151" s="464"/>
      <c r="Y151" s="464"/>
      <c r="Z151" s="464"/>
      <c r="AA151" s="464"/>
      <c r="AB151" s="464"/>
      <c r="AC151" s="464"/>
      <c r="AD151" s="464"/>
      <c r="AE151" s="464"/>
      <c r="AF151" s="464"/>
      <c r="AG151" s="464"/>
      <c r="AH151" s="464"/>
      <c r="AI151" s="464"/>
      <c r="AJ151" s="464"/>
      <c r="AK151" s="464"/>
      <c r="AL151" s="464"/>
      <c r="AM151" s="464"/>
      <c r="AN151" s="464"/>
      <c r="AO151" s="464"/>
      <c r="AP151" s="464"/>
      <c r="AQ151" s="464"/>
      <c r="AR151" s="464"/>
      <c r="AS151" s="464"/>
      <c r="AT151" s="464"/>
      <c r="AU151" s="464"/>
      <c r="AV151" s="464"/>
      <c r="AW151" s="464"/>
      <c r="AX151" s="464"/>
      <c r="AY151" s="464"/>
      <c r="AZ151" s="464"/>
      <c r="BA151" s="464"/>
      <c r="BB151" s="464"/>
      <c r="BC151" s="464"/>
      <c r="BD151" s="464"/>
      <c r="BE151" s="464"/>
      <c r="BF151" s="464"/>
      <c r="BG151" s="464"/>
      <c r="BH151" s="464"/>
      <c r="BI151" s="464"/>
      <c r="BJ151" s="464"/>
      <c r="BK151" s="464"/>
      <c r="BL151" s="464"/>
      <c r="BM151" s="464"/>
      <c r="BN151" s="464"/>
      <c r="BO151" s="464"/>
      <c r="BP151" s="464"/>
      <c r="BQ151" s="464"/>
      <c r="BR151" s="464"/>
      <c r="BS151" s="464"/>
      <c r="BT151" s="464"/>
      <c r="BU151" s="464"/>
      <c r="BV151" s="464"/>
      <c r="BW151" s="464"/>
      <c r="BX151" s="464"/>
      <c r="BY151" s="464"/>
      <c r="BZ151" s="464"/>
      <c r="CA151" s="464"/>
      <c r="CB151" s="464"/>
      <c r="CC151" s="464"/>
      <c r="CD151" s="464"/>
      <c r="CE151" s="464"/>
      <c r="CF151" s="464"/>
      <c r="CG151" s="464"/>
      <c r="CH151" s="464"/>
      <c r="CI151" s="464"/>
      <c r="CJ151" s="464"/>
      <c r="CK151" s="464"/>
    </row>
    <row r="152" spans="1:89" x14ac:dyDescent="0.35">
      <c r="A152" s="464"/>
      <c r="B152" s="464"/>
      <c r="C152" s="464"/>
      <c r="D152" s="464"/>
      <c r="E152" s="464"/>
      <c r="F152" s="464"/>
      <c r="G152" s="464"/>
      <c r="H152" s="464"/>
      <c r="I152" s="464"/>
      <c r="J152" s="464"/>
      <c r="K152" s="464"/>
      <c r="L152" s="464"/>
      <c r="M152" s="464"/>
      <c r="N152" s="464"/>
      <c r="O152" s="464"/>
      <c r="P152" s="464"/>
      <c r="Q152" s="464"/>
      <c r="R152" s="464"/>
      <c r="S152" s="464"/>
      <c r="T152" s="464"/>
      <c r="U152" s="464"/>
      <c r="V152" s="464"/>
      <c r="W152" s="464"/>
      <c r="X152" s="464"/>
      <c r="Y152" s="464"/>
      <c r="Z152" s="464"/>
      <c r="AA152" s="464"/>
      <c r="AB152" s="464"/>
      <c r="AC152" s="464"/>
      <c r="AD152" s="464"/>
      <c r="AE152" s="464"/>
      <c r="AF152" s="464"/>
      <c r="AG152" s="464"/>
      <c r="AH152" s="464"/>
      <c r="AI152" s="464"/>
      <c r="AJ152" s="464"/>
      <c r="AK152" s="464"/>
      <c r="AL152" s="464"/>
      <c r="AM152" s="464"/>
      <c r="AN152" s="464"/>
      <c r="AO152" s="464"/>
      <c r="AP152" s="464"/>
      <c r="AQ152" s="464"/>
      <c r="AR152" s="464"/>
      <c r="AS152" s="464"/>
      <c r="AT152" s="464"/>
      <c r="AU152" s="464"/>
      <c r="AV152" s="464"/>
      <c r="AW152" s="464"/>
      <c r="AX152" s="464"/>
      <c r="AY152" s="464"/>
      <c r="AZ152" s="464"/>
      <c r="BA152" s="464"/>
      <c r="BB152" s="464"/>
      <c r="BC152" s="464"/>
      <c r="BD152" s="464"/>
      <c r="BE152" s="464"/>
      <c r="BF152" s="464"/>
      <c r="BG152" s="464"/>
      <c r="BH152" s="464"/>
      <c r="BI152" s="464"/>
      <c r="BJ152" s="464"/>
      <c r="BK152" s="464"/>
      <c r="BL152" s="464"/>
      <c r="BM152" s="464"/>
      <c r="BN152" s="464"/>
      <c r="BO152" s="464"/>
      <c r="BP152" s="464"/>
      <c r="BQ152" s="464"/>
      <c r="BR152" s="464"/>
      <c r="BS152" s="464"/>
      <c r="BT152" s="464"/>
      <c r="BU152" s="464"/>
      <c r="BV152" s="464"/>
      <c r="BW152" s="464"/>
      <c r="BX152" s="464"/>
      <c r="BY152" s="464"/>
      <c r="BZ152" s="464"/>
      <c r="CA152" s="464"/>
      <c r="CB152" s="464"/>
      <c r="CC152" s="464"/>
      <c r="CD152" s="464"/>
      <c r="CE152" s="464"/>
      <c r="CF152" s="464"/>
      <c r="CG152" s="464"/>
      <c r="CH152" s="464"/>
      <c r="CI152" s="464"/>
      <c r="CJ152" s="464"/>
      <c r="CK152" s="464"/>
    </row>
    <row r="153" spans="1:89" x14ac:dyDescent="0.35">
      <c r="A153" s="464"/>
      <c r="B153" s="464"/>
      <c r="C153" s="464"/>
      <c r="D153" s="464"/>
      <c r="E153" s="464"/>
      <c r="F153" s="464"/>
      <c r="G153" s="464"/>
      <c r="H153" s="464"/>
      <c r="I153" s="464"/>
      <c r="J153" s="464"/>
      <c r="K153" s="464"/>
      <c r="L153" s="464"/>
      <c r="M153" s="464"/>
      <c r="N153" s="464"/>
      <c r="O153" s="464"/>
      <c r="P153" s="464"/>
      <c r="Q153" s="464"/>
      <c r="R153" s="464"/>
      <c r="S153" s="464"/>
      <c r="T153" s="464"/>
      <c r="U153" s="464"/>
      <c r="V153" s="464"/>
      <c r="W153" s="464"/>
      <c r="X153" s="464"/>
      <c r="Y153" s="464"/>
      <c r="Z153" s="464"/>
      <c r="AA153" s="464"/>
      <c r="AB153" s="464"/>
      <c r="AC153" s="464"/>
      <c r="AD153" s="464"/>
      <c r="AE153" s="464"/>
      <c r="AF153" s="464"/>
      <c r="AG153" s="464"/>
      <c r="AH153" s="464"/>
      <c r="AI153" s="464"/>
      <c r="AJ153" s="464"/>
      <c r="AK153" s="464"/>
      <c r="AL153" s="464"/>
      <c r="AM153" s="464"/>
      <c r="AN153" s="464"/>
      <c r="AO153" s="464"/>
      <c r="AP153" s="464"/>
      <c r="AQ153" s="464"/>
      <c r="AR153" s="464"/>
      <c r="AS153" s="464"/>
      <c r="AT153" s="464"/>
      <c r="AU153" s="464"/>
      <c r="AV153" s="464"/>
      <c r="AW153" s="464"/>
      <c r="AX153" s="464"/>
      <c r="AY153" s="464"/>
      <c r="AZ153" s="464"/>
      <c r="BA153" s="464"/>
      <c r="BB153" s="464"/>
      <c r="BC153" s="464"/>
      <c r="BD153" s="464"/>
      <c r="BE153" s="464"/>
      <c r="BF153" s="464"/>
      <c r="BG153" s="464"/>
      <c r="BH153" s="464"/>
      <c r="BI153" s="464"/>
      <c r="BJ153" s="464"/>
      <c r="BK153" s="464"/>
      <c r="BL153" s="464"/>
      <c r="BM153" s="464"/>
      <c r="BN153" s="464"/>
      <c r="BO153" s="464"/>
      <c r="BP153" s="464"/>
      <c r="BQ153" s="464"/>
      <c r="BR153" s="464"/>
      <c r="BS153" s="464"/>
      <c r="BT153" s="464"/>
      <c r="BU153" s="464"/>
      <c r="BV153" s="464"/>
      <c r="BW153" s="464"/>
      <c r="BX153" s="464"/>
      <c r="BY153" s="464"/>
      <c r="BZ153" s="464"/>
      <c r="CA153" s="464"/>
      <c r="CB153" s="464"/>
      <c r="CC153" s="464"/>
      <c r="CD153" s="464"/>
      <c r="CE153" s="464"/>
      <c r="CF153" s="464"/>
      <c r="CG153" s="464"/>
      <c r="CH153" s="464"/>
      <c r="CI153" s="464"/>
      <c r="CJ153" s="464"/>
      <c r="CK153" s="464"/>
    </row>
    <row r="154" spans="1:89" x14ac:dyDescent="0.35">
      <c r="A154" s="464"/>
      <c r="B154" s="464"/>
      <c r="C154" s="464"/>
      <c r="D154" s="464"/>
      <c r="E154" s="464"/>
      <c r="F154" s="464"/>
      <c r="G154" s="464"/>
      <c r="H154" s="464"/>
      <c r="I154" s="464"/>
      <c r="J154" s="464"/>
      <c r="K154" s="464"/>
      <c r="L154" s="464"/>
      <c r="M154" s="464"/>
      <c r="N154" s="464"/>
      <c r="O154" s="464"/>
      <c r="P154" s="464"/>
      <c r="Q154" s="464"/>
      <c r="R154" s="464"/>
      <c r="S154" s="464"/>
      <c r="T154" s="464"/>
      <c r="U154" s="464"/>
      <c r="V154" s="464"/>
      <c r="W154" s="464"/>
      <c r="X154" s="464"/>
      <c r="Y154" s="464"/>
      <c r="Z154" s="464"/>
      <c r="AA154" s="464"/>
      <c r="AB154" s="464"/>
      <c r="AC154" s="464"/>
      <c r="AD154" s="464"/>
      <c r="AE154" s="464"/>
      <c r="AF154" s="464"/>
      <c r="AG154" s="464"/>
      <c r="AH154" s="464"/>
      <c r="AI154" s="464"/>
      <c r="AJ154" s="464"/>
      <c r="AK154" s="464"/>
      <c r="AL154" s="464"/>
      <c r="AM154" s="464"/>
      <c r="AN154" s="464"/>
      <c r="AO154" s="464"/>
      <c r="AP154" s="464"/>
      <c r="AQ154" s="464"/>
      <c r="AR154" s="464"/>
      <c r="AS154" s="464"/>
      <c r="AT154" s="464"/>
      <c r="AU154" s="464"/>
      <c r="AV154" s="464"/>
      <c r="AW154" s="464"/>
      <c r="AX154" s="464"/>
      <c r="AY154" s="464"/>
      <c r="AZ154" s="464"/>
      <c r="BA154" s="464"/>
      <c r="BB154" s="464"/>
      <c r="BC154" s="464"/>
      <c r="BD154" s="464"/>
      <c r="BE154" s="464"/>
      <c r="BF154" s="464"/>
      <c r="BG154" s="464"/>
      <c r="BH154" s="464"/>
      <c r="BI154" s="464"/>
      <c r="BJ154" s="464"/>
      <c r="BK154" s="464"/>
      <c r="BL154" s="464"/>
      <c r="BM154" s="464"/>
      <c r="BN154" s="464"/>
      <c r="BO154" s="464"/>
      <c r="BP154" s="464"/>
      <c r="BQ154" s="464"/>
      <c r="BR154" s="464"/>
      <c r="BS154" s="464"/>
      <c r="BT154" s="464"/>
      <c r="BU154" s="464"/>
      <c r="BV154" s="464"/>
      <c r="BW154" s="464"/>
      <c r="BX154" s="464"/>
      <c r="BY154" s="464"/>
      <c r="BZ154" s="464"/>
      <c r="CA154" s="464"/>
      <c r="CB154" s="464"/>
      <c r="CC154" s="464"/>
      <c r="CD154" s="464"/>
      <c r="CE154" s="464"/>
      <c r="CF154" s="464"/>
      <c r="CG154" s="464"/>
      <c r="CH154" s="464"/>
      <c r="CI154" s="464"/>
      <c r="CJ154" s="464"/>
      <c r="CK154" s="464"/>
    </row>
    <row r="155" spans="1:89" x14ac:dyDescent="0.35">
      <c r="A155" s="464"/>
      <c r="B155" s="464"/>
      <c r="C155" s="464"/>
      <c r="D155" s="464"/>
      <c r="E155" s="464"/>
      <c r="F155" s="464"/>
      <c r="G155" s="464"/>
      <c r="H155" s="464"/>
      <c r="I155" s="464"/>
      <c r="J155" s="464"/>
      <c r="K155" s="464"/>
      <c r="L155" s="464"/>
      <c r="M155" s="464"/>
      <c r="N155" s="464"/>
      <c r="O155" s="464"/>
      <c r="P155" s="464"/>
      <c r="Q155" s="464"/>
      <c r="R155" s="464"/>
      <c r="S155" s="464"/>
      <c r="T155" s="464"/>
      <c r="U155" s="464"/>
      <c r="V155" s="464"/>
      <c r="W155" s="464"/>
      <c r="X155" s="464"/>
      <c r="Y155" s="464"/>
      <c r="Z155" s="464"/>
      <c r="AA155" s="464"/>
      <c r="AB155" s="464"/>
      <c r="AC155" s="464"/>
      <c r="AD155" s="464"/>
      <c r="AE155" s="464"/>
      <c r="AF155" s="464"/>
      <c r="AG155" s="464"/>
      <c r="AH155" s="464"/>
      <c r="AI155" s="464"/>
      <c r="AJ155" s="464"/>
      <c r="AK155" s="464"/>
      <c r="AL155" s="464"/>
      <c r="AM155" s="464"/>
      <c r="AN155" s="464"/>
      <c r="AO155" s="464"/>
      <c r="AP155" s="464"/>
      <c r="AQ155" s="464"/>
      <c r="AR155" s="464"/>
      <c r="AS155" s="464"/>
      <c r="AT155" s="464"/>
      <c r="AU155" s="464"/>
      <c r="AV155" s="464"/>
      <c r="AW155" s="464"/>
      <c r="AX155" s="464"/>
      <c r="AY155" s="464"/>
      <c r="AZ155" s="464"/>
      <c r="BA155" s="464"/>
      <c r="BB155" s="464"/>
      <c r="BC155" s="464"/>
      <c r="BD155" s="464"/>
      <c r="BE155" s="464"/>
      <c r="BF155" s="464"/>
      <c r="BG155" s="464"/>
      <c r="BH155" s="464"/>
      <c r="BI155" s="464"/>
      <c r="BJ155" s="464"/>
      <c r="BK155" s="464"/>
      <c r="BL155" s="464"/>
      <c r="BM155" s="464"/>
      <c r="BN155" s="464"/>
      <c r="BO155" s="464"/>
      <c r="BP155" s="464"/>
      <c r="BQ155" s="464"/>
      <c r="BR155" s="464"/>
      <c r="BS155" s="464"/>
      <c r="BT155" s="464"/>
      <c r="BU155" s="464"/>
      <c r="BV155" s="464"/>
      <c r="BW155" s="464"/>
      <c r="BX155" s="464"/>
      <c r="BY155" s="464"/>
      <c r="BZ155" s="464"/>
      <c r="CA155" s="464"/>
      <c r="CB155" s="464"/>
      <c r="CC155" s="464"/>
      <c r="CD155" s="464"/>
      <c r="CE155" s="464"/>
      <c r="CF155" s="464"/>
      <c r="CG155" s="464"/>
      <c r="CH155" s="464"/>
      <c r="CI155" s="464"/>
      <c r="CJ155" s="464"/>
      <c r="CK155" s="464"/>
    </row>
    <row r="156" spans="1:89" x14ac:dyDescent="0.35">
      <c r="A156" s="464"/>
      <c r="B156" s="464"/>
      <c r="C156" s="464"/>
      <c r="D156" s="464"/>
      <c r="E156" s="464"/>
      <c r="F156" s="464"/>
      <c r="G156" s="464"/>
      <c r="H156" s="464"/>
      <c r="I156" s="464"/>
      <c r="J156" s="464"/>
      <c r="K156" s="464"/>
      <c r="L156" s="464"/>
      <c r="M156" s="464"/>
      <c r="N156" s="464"/>
      <c r="O156" s="464"/>
      <c r="P156" s="464"/>
      <c r="Q156" s="464"/>
      <c r="R156" s="464"/>
      <c r="S156" s="464"/>
      <c r="T156" s="464"/>
      <c r="U156" s="464"/>
      <c r="V156" s="464"/>
      <c r="W156" s="464"/>
      <c r="X156" s="464"/>
      <c r="Y156" s="464"/>
      <c r="Z156" s="464"/>
      <c r="AA156" s="464"/>
      <c r="AB156" s="464"/>
      <c r="AC156" s="464"/>
      <c r="AD156" s="464"/>
      <c r="AE156" s="464"/>
      <c r="AF156" s="464"/>
      <c r="AG156" s="464"/>
      <c r="AH156" s="464"/>
      <c r="AI156" s="464"/>
      <c r="AJ156" s="464"/>
      <c r="AK156" s="464"/>
      <c r="AL156" s="464"/>
      <c r="AM156" s="464"/>
      <c r="AN156" s="464"/>
      <c r="AO156" s="464"/>
      <c r="AP156" s="464"/>
      <c r="AQ156" s="464"/>
      <c r="AR156" s="464"/>
      <c r="AS156" s="464"/>
      <c r="AT156" s="464"/>
      <c r="AU156" s="464"/>
      <c r="AV156" s="464"/>
      <c r="AW156" s="464"/>
      <c r="AX156" s="464"/>
      <c r="AY156" s="464"/>
      <c r="AZ156" s="464"/>
      <c r="BA156" s="464"/>
      <c r="BB156" s="464"/>
      <c r="BC156" s="464"/>
      <c r="BD156" s="464"/>
      <c r="BE156" s="464"/>
      <c r="BF156" s="464"/>
      <c r="BG156" s="464"/>
      <c r="BH156" s="464"/>
      <c r="BI156" s="464"/>
      <c r="BJ156" s="464"/>
      <c r="BK156" s="464"/>
      <c r="BL156" s="464"/>
      <c r="BM156" s="464"/>
      <c r="BN156" s="464"/>
      <c r="BO156" s="464"/>
      <c r="BP156" s="464"/>
      <c r="BQ156" s="464"/>
      <c r="BR156" s="464"/>
      <c r="BS156" s="464"/>
      <c r="BT156" s="464"/>
      <c r="BU156" s="464"/>
      <c r="BV156" s="464"/>
      <c r="BW156" s="464"/>
      <c r="BX156" s="464"/>
      <c r="BY156" s="464"/>
      <c r="BZ156" s="464"/>
      <c r="CA156" s="464"/>
      <c r="CB156" s="464"/>
      <c r="CC156" s="464"/>
      <c r="CD156" s="464"/>
      <c r="CE156" s="464"/>
      <c r="CF156" s="464"/>
      <c r="CG156" s="464"/>
      <c r="CH156" s="464"/>
      <c r="CI156" s="464"/>
      <c r="CJ156" s="464"/>
      <c r="CK156" s="464"/>
    </row>
    <row r="157" spans="1:89" x14ac:dyDescent="0.35">
      <c r="A157" s="464"/>
      <c r="B157" s="464"/>
      <c r="C157" s="464"/>
      <c r="D157" s="464"/>
      <c r="E157" s="464"/>
      <c r="F157" s="464"/>
      <c r="G157" s="464"/>
      <c r="H157" s="464"/>
      <c r="I157" s="464"/>
      <c r="J157" s="464"/>
      <c r="K157" s="464"/>
      <c r="L157" s="464"/>
      <c r="M157" s="464"/>
      <c r="N157" s="464"/>
      <c r="O157" s="464"/>
      <c r="P157" s="464"/>
      <c r="Q157" s="464"/>
      <c r="R157" s="464"/>
      <c r="S157" s="464"/>
      <c r="T157" s="464"/>
      <c r="U157" s="464"/>
      <c r="V157" s="464"/>
      <c r="W157" s="464"/>
      <c r="X157" s="464"/>
      <c r="Y157" s="464"/>
      <c r="Z157" s="464"/>
      <c r="AA157" s="464"/>
      <c r="AB157" s="464"/>
      <c r="AC157" s="464"/>
      <c r="AD157" s="464"/>
      <c r="AE157" s="464"/>
      <c r="AF157" s="464"/>
      <c r="AG157" s="464"/>
      <c r="AH157" s="464"/>
      <c r="AI157" s="464"/>
      <c r="AJ157" s="464"/>
      <c r="AK157" s="464"/>
      <c r="AL157" s="464"/>
      <c r="AM157" s="464"/>
      <c r="AN157" s="464"/>
      <c r="AO157" s="464"/>
      <c r="AP157" s="464"/>
      <c r="AQ157" s="464"/>
      <c r="AR157" s="464"/>
      <c r="AS157" s="464"/>
      <c r="AT157" s="464"/>
      <c r="AU157" s="464"/>
      <c r="AV157" s="464"/>
      <c r="AW157" s="464"/>
      <c r="AX157" s="464"/>
      <c r="AY157" s="464"/>
      <c r="AZ157" s="464"/>
      <c r="BA157" s="464"/>
      <c r="BB157" s="464"/>
      <c r="BC157" s="464"/>
      <c r="BD157" s="464"/>
      <c r="BE157" s="464"/>
      <c r="BF157" s="464"/>
      <c r="BG157" s="464"/>
      <c r="BH157" s="464"/>
      <c r="BI157" s="464"/>
      <c r="BJ157" s="464"/>
      <c r="BK157" s="464"/>
      <c r="BL157" s="464"/>
      <c r="BM157" s="464"/>
      <c r="BN157" s="464"/>
      <c r="BO157" s="464"/>
      <c r="BP157" s="464"/>
      <c r="BQ157" s="464"/>
      <c r="BR157" s="464"/>
      <c r="BS157" s="464"/>
      <c r="BT157" s="464"/>
      <c r="BU157" s="464"/>
      <c r="BV157" s="464"/>
      <c r="BW157" s="464"/>
      <c r="BX157" s="464"/>
      <c r="BY157" s="464"/>
      <c r="BZ157" s="464"/>
      <c r="CA157" s="464"/>
      <c r="CB157" s="464"/>
      <c r="CC157" s="464"/>
      <c r="CD157" s="464"/>
      <c r="CE157" s="464"/>
      <c r="CF157" s="464"/>
      <c r="CG157" s="464"/>
      <c r="CH157" s="464"/>
      <c r="CI157" s="464"/>
      <c r="CJ157" s="464"/>
      <c r="CK157" s="464"/>
    </row>
    <row r="158" spans="1:89" x14ac:dyDescent="0.35">
      <c r="A158" s="464"/>
      <c r="B158" s="464"/>
      <c r="C158" s="464"/>
      <c r="D158" s="464"/>
      <c r="E158" s="464"/>
      <c r="F158" s="464"/>
      <c r="G158" s="464"/>
      <c r="H158" s="464"/>
      <c r="I158" s="464"/>
      <c r="J158" s="464"/>
      <c r="K158" s="464"/>
      <c r="L158" s="464"/>
      <c r="M158" s="464"/>
      <c r="N158" s="464"/>
      <c r="O158" s="464"/>
      <c r="P158" s="464"/>
      <c r="Q158" s="464"/>
      <c r="R158" s="464"/>
      <c r="S158" s="464"/>
      <c r="T158" s="464"/>
      <c r="U158" s="464"/>
      <c r="V158" s="464"/>
      <c r="W158" s="464"/>
      <c r="X158" s="464"/>
      <c r="Y158" s="464"/>
      <c r="Z158" s="464"/>
      <c r="AA158" s="464"/>
      <c r="AB158" s="464"/>
      <c r="AC158" s="464"/>
      <c r="AD158" s="464"/>
      <c r="AE158" s="464"/>
      <c r="AF158" s="464"/>
      <c r="AG158" s="464"/>
      <c r="AH158" s="464"/>
      <c r="AI158" s="464"/>
      <c r="AJ158" s="464"/>
      <c r="AK158" s="464"/>
      <c r="AL158" s="464"/>
      <c r="AM158" s="464"/>
      <c r="AN158" s="464"/>
      <c r="AO158" s="464"/>
      <c r="AP158" s="464"/>
      <c r="AQ158" s="464"/>
      <c r="AR158" s="464"/>
      <c r="AS158" s="464"/>
      <c r="AT158" s="464"/>
      <c r="AU158" s="464"/>
      <c r="AV158" s="464"/>
      <c r="AW158" s="464"/>
      <c r="AX158" s="464"/>
      <c r="AY158" s="464"/>
      <c r="AZ158" s="464"/>
      <c r="BA158" s="464"/>
      <c r="BB158" s="464"/>
      <c r="BC158" s="464"/>
      <c r="BD158" s="464"/>
      <c r="BE158" s="464"/>
      <c r="BF158" s="464"/>
      <c r="BG158" s="464"/>
      <c r="BH158" s="464"/>
      <c r="BI158" s="464"/>
      <c r="BJ158" s="464"/>
      <c r="BK158" s="464"/>
      <c r="BL158" s="464"/>
      <c r="BM158" s="464"/>
      <c r="BN158" s="464"/>
      <c r="BO158" s="464"/>
      <c r="BP158" s="464"/>
      <c r="BQ158" s="464"/>
      <c r="BR158" s="464"/>
      <c r="BS158" s="464"/>
      <c r="BT158" s="464"/>
      <c r="BU158" s="464"/>
      <c r="BV158" s="464"/>
      <c r="BW158" s="464"/>
      <c r="BX158" s="464"/>
      <c r="BY158" s="464"/>
      <c r="BZ158" s="464"/>
      <c r="CA158" s="464"/>
      <c r="CB158" s="464"/>
      <c r="CC158" s="464"/>
      <c r="CD158" s="464"/>
      <c r="CE158" s="464"/>
      <c r="CF158" s="464"/>
      <c r="CG158" s="464"/>
      <c r="CH158" s="464"/>
      <c r="CI158" s="464"/>
      <c r="CJ158" s="464"/>
      <c r="CK158" s="464"/>
    </row>
    <row r="159" spans="1:89" x14ac:dyDescent="0.35">
      <c r="A159" s="464"/>
      <c r="B159" s="464"/>
      <c r="C159" s="464"/>
      <c r="D159" s="464"/>
      <c r="E159" s="464"/>
      <c r="F159" s="464"/>
      <c r="G159" s="464"/>
      <c r="H159" s="464"/>
      <c r="I159" s="464"/>
      <c r="J159" s="464"/>
      <c r="K159" s="464"/>
      <c r="L159" s="464"/>
      <c r="M159" s="464"/>
      <c r="N159" s="464"/>
      <c r="O159" s="464"/>
      <c r="P159" s="464"/>
      <c r="Q159" s="464"/>
      <c r="R159" s="464"/>
      <c r="S159" s="464"/>
      <c r="T159" s="464"/>
      <c r="U159" s="464"/>
      <c r="V159" s="464"/>
      <c r="W159" s="464"/>
      <c r="X159" s="464"/>
      <c r="Y159" s="464"/>
      <c r="Z159" s="464"/>
      <c r="AA159" s="464"/>
      <c r="AB159" s="464"/>
      <c r="AC159" s="464"/>
      <c r="AD159" s="464"/>
      <c r="AE159" s="464"/>
      <c r="AF159" s="464"/>
      <c r="AG159" s="464"/>
      <c r="AH159" s="464"/>
      <c r="AI159" s="464"/>
      <c r="AJ159" s="464"/>
      <c r="AK159" s="464"/>
      <c r="AL159" s="464"/>
      <c r="AM159" s="464"/>
      <c r="AN159" s="464"/>
      <c r="AO159" s="464"/>
      <c r="AP159" s="464"/>
      <c r="AQ159" s="464"/>
      <c r="AR159" s="464"/>
      <c r="AS159" s="464"/>
      <c r="AT159" s="464"/>
      <c r="AU159" s="464"/>
      <c r="AV159" s="464"/>
      <c r="AW159" s="464"/>
      <c r="AX159" s="464"/>
      <c r="AY159" s="464"/>
      <c r="AZ159" s="464"/>
      <c r="BA159" s="464"/>
      <c r="BB159" s="464"/>
      <c r="BC159" s="464"/>
      <c r="BD159" s="464"/>
      <c r="BE159" s="464"/>
      <c r="BF159" s="464"/>
      <c r="BG159" s="464"/>
      <c r="BH159" s="464"/>
      <c r="BI159" s="464"/>
      <c r="BJ159" s="464"/>
      <c r="BK159" s="464"/>
      <c r="BL159" s="464"/>
      <c r="BM159" s="464"/>
      <c r="BN159" s="464"/>
      <c r="BO159" s="464"/>
      <c r="BP159" s="464"/>
      <c r="BQ159" s="464"/>
      <c r="BR159" s="464"/>
      <c r="BS159" s="464"/>
      <c r="BT159" s="464"/>
      <c r="BU159" s="464"/>
      <c r="BV159" s="464"/>
      <c r="BW159" s="464"/>
      <c r="BX159" s="464"/>
      <c r="BY159" s="464"/>
      <c r="BZ159" s="464"/>
      <c r="CA159" s="464"/>
      <c r="CB159" s="464"/>
      <c r="CC159" s="464"/>
      <c r="CD159" s="464"/>
      <c r="CE159" s="464"/>
      <c r="CF159" s="464"/>
      <c r="CG159" s="464"/>
      <c r="CH159" s="464"/>
      <c r="CI159" s="464"/>
      <c r="CJ159" s="464"/>
      <c r="CK159" s="464"/>
    </row>
    <row r="160" spans="1:89" x14ac:dyDescent="0.35">
      <c r="A160" s="464"/>
      <c r="B160" s="464"/>
      <c r="C160" s="464"/>
      <c r="D160" s="464"/>
      <c r="E160" s="464"/>
      <c r="F160" s="464"/>
      <c r="G160" s="464"/>
      <c r="H160" s="464"/>
      <c r="I160" s="464"/>
      <c r="J160" s="464"/>
      <c r="K160" s="464"/>
      <c r="L160" s="464"/>
      <c r="M160" s="464"/>
      <c r="N160" s="464"/>
      <c r="O160" s="464"/>
      <c r="P160" s="464"/>
      <c r="Q160" s="464"/>
      <c r="R160" s="464"/>
      <c r="S160" s="464"/>
      <c r="T160" s="464"/>
      <c r="U160" s="464"/>
      <c r="V160" s="464"/>
      <c r="W160" s="464"/>
      <c r="X160" s="464"/>
      <c r="Y160" s="464"/>
      <c r="Z160" s="464"/>
      <c r="AA160" s="464"/>
      <c r="AB160" s="464"/>
      <c r="AC160" s="464"/>
      <c r="AD160" s="464"/>
      <c r="AE160" s="464"/>
      <c r="AF160" s="464"/>
      <c r="AG160" s="464"/>
      <c r="AH160" s="464"/>
      <c r="AI160" s="464"/>
      <c r="AJ160" s="464"/>
      <c r="AK160" s="464"/>
      <c r="AL160" s="464"/>
      <c r="AM160" s="464"/>
      <c r="AN160" s="464"/>
      <c r="AO160" s="464"/>
      <c r="AP160" s="464"/>
      <c r="AQ160" s="464"/>
      <c r="AR160" s="464"/>
      <c r="AS160" s="464"/>
      <c r="AT160" s="464"/>
      <c r="AU160" s="464"/>
      <c r="AV160" s="464"/>
      <c r="AW160" s="464"/>
      <c r="AX160" s="464"/>
      <c r="AY160" s="464"/>
      <c r="AZ160" s="464"/>
      <c r="BA160" s="464"/>
      <c r="BB160" s="464"/>
      <c r="BC160" s="464"/>
      <c r="BD160" s="464"/>
      <c r="BE160" s="464"/>
      <c r="BF160" s="464"/>
      <c r="BG160" s="464"/>
      <c r="BH160" s="464"/>
      <c r="BI160" s="464"/>
      <c r="BJ160" s="464"/>
      <c r="BK160" s="464"/>
      <c r="BL160" s="464"/>
      <c r="BM160" s="464"/>
      <c r="BN160" s="464"/>
      <c r="BO160" s="464"/>
      <c r="BP160" s="464"/>
      <c r="BQ160" s="464"/>
      <c r="BR160" s="464"/>
      <c r="BS160" s="464"/>
      <c r="BT160" s="464"/>
      <c r="BU160" s="464"/>
      <c r="BV160" s="464"/>
      <c r="BW160" s="464"/>
      <c r="BX160" s="464"/>
      <c r="BY160" s="464"/>
      <c r="BZ160" s="464"/>
      <c r="CA160" s="464"/>
      <c r="CB160" s="464"/>
      <c r="CC160" s="464"/>
      <c r="CD160" s="464"/>
      <c r="CE160" s="464"/>
      <c r="CF160" s="464"/>
      <c r="CG160" s="464"/>
      <c r="CH160" s="464"/>
      <c r="CI160" s="464"/>
      <c r="CJ160" s="464"/>
      <c r="CK160" s="464"/>
    </row>
    <row r="161" spans="1:89" x14ac:dyDescent="0.35">
      <c r="A161" s="464"/>
      <c r="B161" s="464"/>
      <c r="C161" s="464"/>
      <c r="D161" s="464"/>
      <c r="E161" s="464"/>
      <c r="F161" s="464"/>
      <c r="G161" s="464"/>
      <c r="H161" s="464"/>
      <c r="I161" s="464"/>
      <c r="J161" s="464"/>
      <c r="K161" s="464"/>
      <c r="L161" s="464"/>
      <c r="M161" s="464"/>
      <c r="N161" s="464"/>
      <c r="O161" s="464"/>
      <c r="P161" s="464"/>
      <c r="Q161" s="464"/>
      <c r="R161" s="464"/>
      <c r="S161" s="464"/>
      <c r="T161" s="464"/>
      <c r="U161" s="464"/>
      <c r="V161" s="464"/>
      <c r="W161" s="464"/>
      <c r="X161" s="464"/>
      <c r="Y161" s="464"/>
      <c r="Z161" s="464"/>
      <c r="AA161" s="464"/>
      <c r="AB161" s="464"/>
      <c r="AC161" s="464"/>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4"/>
      <c r="AY161" s="464"/>
      <c r="AZ161" s="464"/>
      <c r="BA161" s="464"/>
      <c r="BB161" s="464"/>
      <c r="BC161" s="464"/>
      <c r="BD161" s="464"/>
      <c r="BE161" s="464"/>
      <c r="BF161" s="464"/>
      <c r="BG161" s="464"/>
      <c r="BH161" s="464"/>
      <c r="BI161" s="464"/>
      <c r="BJ161" s="464"/>
      <c r="BK161" s="464"/>
      <c r="BL161" s="464"/>
      <c r="BM161" s="464"/>
      <c r="BN161" s="464"/>
      <c r="BO161" s="464"/>
      <c r="BP161" s="464"/>
      <c r="BQ161" s="464"/>
      <c r="BR161" s="464"/>
      <c r="BS161" s="464"/>
      <c r="BT161" s="464"/>
      <c r="BU161" s="464"/>
      <c r="BV161" s="464"/>
      <c r="BW161" s="464"/>
      <c r="BX161" s="464"/>
      <c r="BY161" s="464"/>
      <c r="BZ161" s="464"/>
      <c r="CA161" s="464"/>
      <c r="CB161" s="464"/>
      <c r="CC161" s="464"/>
      <c r="CD161" s="464"/>
      <c r="CE161" s="464"/>
      <c r="CF161" s="464"/>
      <c r="CG161" s="464"/>
      <c r="CH161" s="464"/>
      <c r="CI161" s="464"/>
      <c r="CJ161" s="464"/>
      <c r="CK161" s="464"/>
    </row>
    <row r="162" spans="1:89" x14ac:dyDescent="0.35">
      <c r="A162" s="464"/>
      <c r="B162" s="464"/>
      <c r="C162" s="464"/>
      <c r="D162" s="464"/>
      <c r="E162" s="464"/>
      <c r="F162" s="464"/>
      <c r="G162" s="464"/>
      <c r="H162" s="464"/>
      <c r="I162" s="464"/>
      <c r="J162" s="464"/>
      <c r="K162" s="464"/>
      <c r="L162" s="464"/>
      <c r="M162" s="464"/>
      <c r="N162" s="464"/>
      <c r="O162" s="464"/>
      <c r="P162" s="464"/>
      <c r="Q162" s="464"/>
      <c r="R162" s="464"/>
      <c r="S162" s="464"/>
      <c r="T162" s="464"/>
      <c r="U162" s="464"/>
      <c r="V162" s="464"/>
      <c r="W162" s="464"/>
      <c r="X162" s="464"/>
      <c r="Y162" s="464"/>
      <c r="Z162" s="464"/>
      <c r="AA162" s="464"/>
      <c r="AB162" s="464"/>
      <c r="AC162" s="464"/>
      <c r="AD162" s="464"/>
      <c r="AE162" s="464"/>
      <c r="AF162" s="464"/>
      <c r="AG162" s="464"/>
      <c r="AH162" s="464"/>
      <c r="AI162" s="464"/>
      <c r="AJ162" s="464"/>
      <c r="AK162" s="464"/>
      <c r="AL162" s="464"/>
      <c r="AM162" s="464"/>
      <c r="AN162" s="464"/>
      <c r="AO162" s="464"/>
      <c r="AP162" s="464"/>
      <c r="AQ162" s="464"/>
      <c r="AR162" s="464"/>
      <c r="AS162" s="464"/>
      <c r="AT162" s="464"/>
      <c r="AU162" s="464"/>
      <c r="AV162" s="464"/>
      <c r="AW162" s="464"/>
      <c r="AX162" s="464"/>
      <c r="AY162" s="464"/>
      <c r="AZ162" s="464"/>
      <c r="BA162" s="464"/>
      <c r="BB162" s="464"/>
      <c r="BC162" s="464"/>
      <c r="BD162" s="464"/>
      <c r="BE162" s="464"/>
      <c r="BF162" s="464"/>
      <c r="BG162" s="464"/>
      <c r="BH162" s="464"/>
      <c r="BI162" s="464"/>
      <c r="BJ162" s="464"/>
      <c r="BK162" s="464"/>
      <c r="BL162" s="464"/>
      <c r="BM162" s="464"/>
      <c r="BN162" s="464"/>
      <c r="BO162" s="464"/>
      <c r="BP162" s="464"/>
      <c r="BQ162" s="464"/>
      <c r="BR162" s="464"/>
      <c r="BS162" s="464"/>
      <c r="BT162" s="464"/>
      <c r="BU162" s="464"/>
      <c r="BV162" s="464"/>
      <c r="BW162" s="464"/>
      <c r="BX162" s="464"/>
      <c r="BY162" s="464"/>
      <c r="BZ162" s="464"/>
      <c r="CA162" s="464"/>
      <c r="CB162" s="464"/>
      <c r="CC162" s="464"/>
      <c r="CD162" s="464"/>
      <c r="CE162" s="464"/>
      <c r="CF162" s="464"/>
      <c r="CG162" s="464"/>
      <c r="CH162" s="464"/>
      <c r="CI162" s="464"/>
      <c r="CJ162" s="464"/>
      <c r="CK162" s="464"/>
    </row>
    <row r="163" spans="1:89" x14ac:dyDescent="0.35">
      <c r="A163" s="464"/>
      <c r="B163" s="464"/>
      <c r="C163" s="464"/>
      <c r="D163" s="464"/>
      <c r="E163" s="464"/>
      <c r="F163" s="464"/>
      <c r="G163" s="464"/>
      <c r="H163" s="464"/>
      <c r="I163" s="464"/>
      <c r="J163" s="464"/>
      <c r="K163" s="464"/>
      <c r="L163" s="464"/>
      <c r="M163" s="464"/>
      <c r="N163" s="464"/>
      <c r="O163" s="464"/>
      <c r="P163" s="464"/>
      <c r="Q163" s="464"/>
      <c r="R163" s="464"/>
      <c r="S163" s="464"/>
      <c r="T163" s="464"/>
      <c r="U163" s="464"/>
      <c r="V163" s="464"/>
      <c r="W163" s="464"/>
      <c r="X163" s="464"/>
      <c r="Y163" s="464"/>
      <c r="Z163" s="464"/>
      <c r="AA163" s="464"/>
      <c r="AB163" s="464"/>
      <c r="AC163" s="464"/>
      <c r="AD163" s="464"/>
      <c r="AE163" s="464"/>
      <c r="AF163" s="464"/>
      <c r="AG163" s="464"/>
      <c r="AH163" s="464"/>
      <c r="AI163" s="464"/>
      <c r="AJ163" s="464"/>
      <c r="AK163" s="464"/>
      <c r="AL163" s="464"/>
      <c r="AM163" s="464"/>
      <c r="AN163" s="464"/>
      <c r="AO163" s="464"/>
      <c r="AP163" s="464"/>
      <c r="AQ163" s="464"/>
      <c r="AR163" s="464"/>
      <c r="AS163" s="464"/>
      <c r="AT163" s="464"/>
      <c r="AU163" s="464"/>
      <c r="AV163" s="464"/>
      <c r="AW163" s="464"/>
      <c r="AX163" s="464"/>
      <c r="AY163" s="464"/>
      <c r="AZ163" s="464"/>
      <c r="BA163" s="464"/>
      <c r="BB163" s="464"/>
      <c r="BC163" s="464"/>
      <c r="BD163" s="464"/>
      <c r="BE163" s="464"/>
      <c r="BF163" s="464"/>
      <c r="BG163" s="464"/>
      <c r="BH163" s="464"/>
      <c r="BI163" s="464"/>
      <c r="BJ163" s="464"/>
      <c r="BK163" s="464"/>
      <c r="BL163" s="464"/>
      <c r="BM163" s="464"/>
      <c r="BN163" s="464"/>
      <c r="BO163" s="464"/>
      <c r="BP163" s="464"/>
      <c r="BQ163" s="464"/>
      <c r="BR163" s="464"/>
      <c r="BS163" s="464"/>
      <c r="BT163" s="464"/>
      <c r="BU163" s="464"/>
      <c r="BV163" s="464"/>
      <c r="BW163" s="464"/>
      <c r="BX163" s="464"/>
      <c r="BY163" s="464"/>
      <c r="BZ163" s="464"/>
      <c r="CA163" s="464"/>
      <c r="CB163" s="464"/>
      <c r="CC163" s="464"/>
      <c r="CD163" s="464"/>
      <c r="CE163" s="464"/>
      <c r="CF163" s="464"/>
      <c r="CG163" s="464"/>
      <c r="CH163" s="464"/>
      <c r="CI163" s="464"/>
      <c r="CJ163" s="464"/>
      <c r="CK163" s="464"/>
    </row>
    <row r="164" spans="1:89" x14ac:dyDescent="0.35">
      <c r="A164" s="464"/>
      <c r="B164" s="464"/>
      <c r="C164" s="464"/>
      <c r="D164" s="464"/>
      <c r="E164" s="464"/>
      <c r="F164" s="464"/>
      <c r="G164" s="464"/>
      <c r="H164" s="464"/>
      <c r="I164" s="464"/>
      <c r="J164" s="464"/>
      <c r="K164" s="464"/>
      <c r="L164" s="464"/>
      <c r="M164" s="464"/>
      <c r="N164" s="464"/>
      <c r="O164" s="464"/>
      <c r="P164" s="464"/>
      <c r="Q164" s="464"/>
      <c r="R164" s="464"/>
      <c r="S164" s="464"/>
      <c r="T164" s="464"/>
      <c r="U164" s="464"/>
      <c r="V164" s="464"/>
      <c r="W164" s="464"/>
      <c r="X164" s="464"/>
      <c r="Y164" s="464"/>
      <c r="Z164" s="464"/>
      <c r="AA164" s="464"/>
      <c r="AB164" s="464"/>
      <c r="AC164" s="464"/>
      <c r="AD164" s="464"/>
      <c r="AE164" s="464"/>
      <c r="AF164" s="464"/>
      <c r="AG164" s="464"/>
      <c r="AH164" s="464"/>
      <c r="AI164" s="464"/>
      <c r="AJ164" s="464"/>
      <c r="AK164" s="464"/>
      <c r="AL164" s="464"/>
      <c r="AM164" s="464"/>
      <c r="AN164" s="464"/>
      <c r="AO164" s="464"/>
      <c r="AP164" s="464"/>
      <c r="AQ164" s="464"/>
      <c r="AR164" s="464"/>
      <c r="AS164" s="464"/>
      <c r="AT164" s="464"/>
      <c r="AU164" s="464"/>
      <c r="AV164" s="464"/>
      <c r="AW164" s="464"/>
      <c r="AX164" s="464"/>
      <c r="AY164" s="464"/>
      <c r="AZ164" s="464"/>
      <c r="BA164" s="464"/>
      <c r="BB164" s="464"/>
      <c r="BC164" s="464"/>
      <c r="BD164" s="464"/>
      <c r="BE164" s="464"/>
      <c r="BF164" s="464"/>
      <c r="BG164" s="464"/>
      <c r="BH164" s="464"/>
      <c r="BI164" s="464"/>
      <c r="BJ164" s="464"/>
      <c r="BK164" s="464"/>
      <c r="BL164" s="464"/>
      <c r="BM164" s="464"/>
      <c r="BN164" s="464"/>
      <c r="BO164" s="464"/>
      <c r="BP164" s="464"/>
      <c r="BQ164" s="464"/>
      <c r="BR164" s="464"/>
      <c r="BS164" s="464"/>
      <c r="BT164" s="464"/>
      <c r="BU164" s="464"/>
      <c r="BV164" s="464"/>
      <c r="BW164" s="464"/>
      <c r="BX164" s="464"/>
      <c r="BY164" s="464"/>
      <c r="BZ164" s="464"/>
      <c r="CA164" s="464"/>
      <c r="CB164" s="464"/>
      <c r="CC164" s="464"/>
      <c r="CD164" s="464"/>
      <c r="CE164" s="464"/>
      <c r="CF164" s="464"/>
      <c r="CG164" s="464"/>
      <c r="CH164" s="464"/>
      <c r="CI164" s="464"/>
      <c r="CJ164" s="464"/>
      <c r="CK164" s="464"/>
    </row>
    <row r="165" spans="1:89" x14ac:dyDescent="0.35">
      <c r="A165" s="464"/>
      <c r="B165" s="464"/>
      <c r="C165" s="464"/>
      <c r="D165" s="464"/>
      <c r="E165" s="464"/>
      <c r="F165" s="464"/>
      <c r="G165" s="464"/>
      <c r="H165" s="464"/>
      <c r="I165" s="464"/>
      <c r="J165" s="464"/>
      <c r="K165" s="464"/>
      <c r="L165" s="464"/>
      <c r="M165" s="464"/>
      <c r="N165" s="464"/>
      <c r="O165" s="464"/>
      <c r="P165" s="464"/>
      <c r="Q165" s="464"/>
      <c r="R165" s="464"/>
      <c r="S165" s="464"/>
      <c r="T165" s="464"/>
      <c r="U165" s="464"/>
      <c r="V165" s="464"/>
      <c r="W165" s="464"/>
      <c r="X165" s="464"/>
      <c r="Y165" s="464"/>
      <c r="Z165" s="464"/>
      <c r="AA165" s="464"/>
      <c r="AB165" s="464"/>
      <c r="AC165" s="464"/>
      <c r="AD165" s="464"/>
      <c r="AE165" s="464"/>
      <c r="AF165" s="464"/>
      <c r="AG165" s="464"/>
      <c r="AH165" s="464"/>
      <c r="AI165" s="464"/>
      <c r="AJ165" s="464"/>
      <c r="AK165" s="464"/>
      <c r="AL165" s="464"/>
      <c r="AM165" s="464"/>
      <c r="AN165" s="464"/>
      <c r="AO165" s="464"/>
      <c r="AP165" s="464"/>
      <c r="AQ165" s="464"/>
      <c r="AR165" s="464"/>
      <c r="AS165" s="464"/>
      <c r="AT165" s="464"/>
      <c r="AU165" s="464"/>
      <c r="AV165" s="464"/>
      <c r="AW165" s="464"/>
      <c r="AX165" s="464"/>
      <c r="AY165" s="464"/>
      <c r="AZ165" s="464"/>
      <c r="BA165" s="464"/>
      <c r="BB165" s="464"/>
      <c r="BC165" s="464"/>
      <c r="BD165" s="464"/>
      <c r="BE165" s="464"/>
      <c r="BF165" s="464"/>
      <c r="BG165" s="464"/>
      <c r="BH165" s="464"/>
      <c r="BI165" s="464"/>
      <c r="BJ165" s="464"/>
      <c r="BK165" s="464"/>
      <c r="BL165" s="464"/>
      <c r="BM165" s="464"/>
      <c r="BN165" s="464"/>
      <c r="BO165" s="464"/>
      <c r="BP165" s="464"/>
      <c r="BQ165" s="464"/>
      <c r="BR165" s="464"/>
      <c r="BS165" s="464"/>
      <c r="BT165" s="464"/>
      <c r="BU165" s="464"/>
      <c r="BV165" s="464"/>
      <c r="BW165" s="464"/>
      <c r="BX165" s="464"/>
      <c r="BY165" s="464"/>
      <c r="BZ165" s="464"/>
      <c r="CA165" s="464"/>
      <c r="CB165" s="464"/>
      <c r="CC165" s="464"/>
      <c r="CD165" s="464"/>
      <c r="CE165" s="464"/>
      <c r="CF165" s="464"/>
      <c r="CG165" s="464"/>
      <c r="CH165" s="464"/>
      <c r="CI165" s="464"/>
      <c r="CJ165" s="464"/>
      <c r="CK165" s="464"/>
    </row>
    <row r="166" spans="1:89" x14ac:dyDescent="0.35">
      <c r="A166" s="464"/>
      <c r="B166" s="464"/>
      <c r="C166" s="464"/>
      <c r="D166" s="464"/>
      <c r="E166" s="464"/>
      <c r="F166" s="464"/>
      <c r="G166" s="464"/>
      <c r="H166" s="464"/>
      <c r="I166" s="464"/>
      <c r="J166" s="464"/>
      <c r="K166" s="464"/>
      <c r="L166" s="464"/>
      <c r="M166" s="464"/>
      <c r="N166" s="464"/>
      <c r="O166" s="464"/>
      <c r="P166" s="464"/>
      <c r="Q166" s="464"/>
      <c r="R166" s="464"/>
      <c r="S166" s="464"/>
      <c r="T166" s="464"/>
      <c r="U166" s="464"/>
      <c r="V166" s="464"/>
      <c r="W166" s="464"/>
      <c r="X166" s="464"/>
      <c r="Y166" s="464"/>
      <c r="Z166" s="464"/>
      <c r="AA166" s="464"/>
      <c r="AB166" s="464"/>
      <c r="AC166" s="464"/>
      <c r="AD166" s="464"/>
      <c r="AE166" s="464"/>
      <c r="AF166" s="464"/>
      <c r="AG166" s="464"/>
      <c r="AH166" s="464"/>
      <c r="AI166" s="464"/>
      <c r="AJ166" s="464"/>
      <c r="AK166" s="464"/>
      <c r="AL166" s="464"/>
      <c r="AM166" s="464"/>
      <c r="AN166" s="464"/>
      <c r="AO166" s="464"/>
      <c r="AP166" s="464"/>
      <c r="AQ166" s="464"/>
      <c r="AR166" s="464"/>
      <c r="AS166" s="464"/>
      <c r="AT166" s="464"/>
      <c r="AU166" s="464"/>
      <c r="AV166" s="464"/>
      <c r="AW166" s="464"/>
      <c r="AX166" s="464"/>
      <c r="AY166" s="464"/>
      <c r="AZ166" s="464"/>
      <c r="BA166" s="464"/>
      <c r="BB166" s="464"/>
      <c r="BC166" s="464"/>
      <c r="BD166" s="464"/>
      <c r="BE166" s="464"/>
      <c r="BF166" s="464"/>
      <c r="BG166" s="464"/>
      <c r="BH166" s="464"/>
      <c r="BI166" s="464"/>
      <c r="BJ166" s="464"/>
      <c r="BK166" s="464"/>
      <c r="BL166" s="464"/>
      <c r="BM166" s="464"/>
      <c r="BN166" s="464"/>
      <c r="BO166" s="464"/>
      <c r="BP166" s="464"/>
      <c r="BQ166" s="464"/>
      <c r="BR166" s="464"/>
      <c r="BS166" s="464"/>
      <c r="BT166" s="464"/>
      <c r="BU166" s="464"/>
      <c r="BV166" s="464"/>
      <c r="BW166" s="464"/>
      <c r="BX166" s="464"/>
      <c r="BY166" s="464"/>
      <c r="BZ166" s="464"/>
      <c r="CA166" s="464"/>
      <c r="CB166" s="464"/>
      <c r="CC166" s="464"/>
      <c r="CD166" s="464"/>
      <c r="CE166" s="464"/>
      <c r="CF166" s="464"/>
      <c r="CG166" s="464"/>
      <c r="CH166" s="464"/>
      <c r="CI166" s="464"/>
      <c r="CJ166" s="464"/>
      <c r="CK166" s="464"/>
    </row>
    <row r="167" spans="1:89" x14ac:dyDescent="0.35">
      <c r="A167" s="464"/>
      <c r="B167" s="464"/>
      <c r="C167" s="464"/>
      <c r="D167" s="464"/>
      <c r="E167" s="464"/>
      <c r="F167" s="464"/>
      <c r="G167" s="464"/>
      <c r="H167" s="464"/>
      <c r="I167" s="464"/>
      <c r="J167" s="464"/>
      <c r="K167" s="464"/>
      <c r="L167" s="464"/>
      <c r="M167" s="464"/>
      <c r="N167" s="464"/>
      <c r="O167" s="464"/>
      <c r="P167" s="464"/>
      <c r="Q167" s="464"/>
      <c r="R167" s="464"/>
      <c r="S167" s="464"/>
      <c r="T167" s="464"/>
      <c r="U167" s="464"/>
      <c r="V167" s="464"/>
      <c r="W167" s="464"/>
      <c r="X167" s="464"/>
      <c r="Y167" s="464"/>
      <c r="Z167" s="464"/>
      <c r="AA167" s="464"/>
      <c r="AB167" s="464"/>
      <c r="AC167" s="464"/>
      <c r="AD167" s="464"/>
      <c r="AE167" s="464"/>
      <c r="AF167" s="464"/>
      <c r="AG167" s="464"/>
      <c r="AH167" s="464"/>
      <c r="AI167" s="464"/>
      <c r="AJ167" s="464"/>
      <c r="AK167" s="464"/>
      <c r="AL167" s="464"/>
      <c r="AM167" s="464"/>
      <c r="AN167" s="464"/>
      <c r="AO167" s="464"/>
      <c r="AP167" s="464"/>
      <c r="AQ167" s="464"/>
      <c r="AR167" s="464"/>
      <c r="AS167" s="464"/>
      <c r="AT167" s="464"/>
      <c r="AU167" s="464"/>
      <c r="AV167" s="464"/>
      <c r="AW167" s="464"/>
      <c r="AX167" s="464"/>
      <c r="AY167" s="464"/>
      <c r="AZ167" s="464"/>
      <c r="BA167" s="464"/>
      <c r="BB167" s="464"/>
      <c r="BC167" s="464"/>
      <c r="BD167" s="464"/>
      <c r="BE167" s="464"/>
      <c r="BF167" s="464"/>
      <c r="BG167" s="464"/>
      <c r="BH167" s="464"/>
      <c r="BI167" s="464"/>
      <c r="BJ167" s="464"/>
      <c r="BK167" s="464"/>
      <c r="BL167" s="464"/>
      <c r="BM167" s="464"/>
      <c r="BN167" s="464"/>
      <c r="BO167" s="464"/>
      <c r="BP167" s="464"/>
      <c r="BQ167" s="464"/>
      <c r="BR167" s="464"/>
      <c r="BS167" s="464"/>
      <c r="BT167" s="464"/>
      <c r="BU167" s="464"/>
      <c r="BV167" s="464"/>
      <c r="BW167" s="464"/>
      <c r="BX167" s="464"/>
      <c r="BY167" s="464"/>
      <c r="BZ167" s="464"/>
      <c r="CA167" s="464"/>
      <c r="CB167" s="464"/>
      <c r="CC167" s="464"/>
      <c r="CD167" s="464"/>
      <c r="CE167" s="464"/>
      <c r="CF167" s="464"/>
      <c r="CG167" s="464"/>
      <c r="CH167" s="464"/>
      <c r="CI167" s="464"/>
      <c r="CJ167" s="464"/>
      <c r="CK167" s="464"/>
    </row>
    <row r="168" spans="1:89" x14ac:dyDescent="0.35">
      <c r="A168" s="464"/>
      <c r="B168" s="464"/>
      <c r="C168" s="464"/>
      <c r="D168" s="464"/>
      <c r="E168" s="464"/>
      <c r="F168" s="464"/>
      <c r="G168" s="464"/>
      <c r="H168" s="464"/>
      <c r="I168" s="464"/>
      <c r="J168" s="464"/>
      <c r="K168" s="464"/>
      <c r="L168" s="464"/>
      <c r="M168" s="464"/>
      <c r="N168" s="464"/>
      <c r="O168" s="464"/>
      <c r="P168" s="464"/>
      <c r="Q168" s="464"/>
      <c r="R168" s="464"/>
      <c r="S168" s="464"/>
      <c r="T168" s="464"/>
      <c r="U168" s="464"/>
      <c r="V168" s="464"/>
      <c r="W168" s="464"/>
      <c r="X168" s="464"/>
      <c r="Y168" s="464"/>
      <c r="Z168" s="464"/>
      <c r="AA168" s="464"/>
      <c r="AB168" s="464"/>
      <c r="AC168" s="464"/>
      <c r="AD168" s="464"/>
      <c r="AE168" s="464"/>
      <c r="AF168" s="464"/>
      <c r="AG168" s="464"/>
      <c r="AH168" s="464"/>
      <c r="AI168" s="464"/>
      <c r="AJ168" s="464"/>
      <c r="AK168" s="464"/>
      <c r="AL168" s="464"/>
      <c r="AM168" s="464"/>
      <c r="AN168" s="464"/>
      <c r="AO168" s="464"/>
      <c r="AP168" s="464"/>
      <c r="AQ168" s="464"/>
      <c r="AR168" s="464"/>
      <c r="AS168" s="464"/>
      <c r="AT168" s="464"/>
      <c r="AU168" s="464"/>
      <c r="AV168" s="464"/>
      <c r="AW168" s="464"/>
      <c r="AX168" s="464"/>
      <c r="AY168" s="464"/>
      <c r="AZ168" s="464"/>
      <c r="BA168" s="464"/>
      <c r="BB168" s="464"/>
      <c r="BC168" s="464"/>
      <c r="BD168" s="464"/>
      <c r="BE168" s="464"/>
      <c r="BF168" s="464"/>
      <c r="BG168" s="464"/>
      <c r="BH168" s="464"/>
      <c r="BI168" s="464"/>
      <c r="BJ168" s="464"/>
      <c r="BK168" s="464"/>
      <c r="BL168" s="464"/>
      <c r="BM168" s="464"/>
      <c r="BN168" s="464"/>
      <c r="BO168" s="464"/>
      <c r="BP168" s="464"/>
      <c r="BQ168" s="464"/>
      <c r="BR168" s="464"/>
      <c r="BS168" s="464"/>
      <c r="BT168" s="464"/>
      <c r="BU168" s="464"/>
      <c r="BV168" s="464"/>
      <c r="BW168" s="464"/>
      <c r="BX168" s="464"/>
      <c r="BY168" s="464"/>
      <c r="BZ168" s="464"/>
      <c r="CA168" s="464"/>
      <c r="CB168" s="464"/>
      <c r="CC168" s="464"/>
      <c r="CD168" s="464"/>
      <c r="CE168" s="464"/>
      <c r="CF168" s="464"/>
      <c r="CG168" s="464"/>
      <c r="CH168" s="464"/>
      <c r="CI168" s="464"/>
      <c r="CJ168" s="464"/>
      <c r="CK168" s="464"/>
    </row>
    <row r="169" spans="1:89" x14ac:dyDescent="0.35">
      <c r="A169" s="464"/>
      <c r="B169" s="464"/>
      <c r="C169" s="464"/>
      <c r="D169" s="464"/>
      <c r="E169" s="464"/>
      <c r="F169" s="464"/>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464"/>
      <c r="AK169" s="464"/>
      <c r="AL169" s="464"/>
      <c r="AM169" s="464"/>
      <c r="AN169" s="464"/>
      <c r="AO169" s="464"/>
      <c r="AP169" s="464"/>
      <c r="AQ169" s="464"/>
      <c r="AR169" s="464"/>
      <c r="AS169" s="464"/>
      <c r="AT169" s="464"/>
      <c r="AU169" s="464"/>
      <c r="AV169" s="464"/>
      <c r="AW169" s="464"/>
      <c r="AX169" s="464"/>
      <c r="AY169" s="464"/>
      <c r="AZ169" s="464"/>
      <c r="BA169" s="464"/>
      <c r="BB169" s="464"/>
      <c r="BC169" s="464"/>
      <c r="BD169" s="464"/>
      <c r="BE169" s="464"/>
      <c r="BF169" s="464"/>
      <c r="BG169" s="464"/>
      <c r="BH169" s="464"/>
      <c r="BI169" s="464"/>
      <c r="BJ169" s="464"/>
      <c r="BK169" s="464"/>
      <c r="BL169" s="464"/>
      <c r="BM169" s="464"/>
      <c r="BN169" s="464"/>
      <c r="BO169" s="464"/>
      <c r="BP169" s="464"/>
      <c r="BQ169" s="464"/>
      <c r="BR169" s="464"/>
      <c r="BS169" s="464"/>
      <c r="BT169" s="464"/>
      <c r="BU169" s="464"/>
      <c r="BV169" s="464"/>
      <c r="BW169" s="464"/>
      <c r="BX169" s="464"/>
      <c r="BY169" s="464"/>
      <c r="BZ169" s="464"/>
      <c r="CA169" s="464"/>
      <c r="CB169" s="464"/>
      <c r="CC169" s="464"/>
      <c r="CD169" s="464"/>
      <c r="CE169" s="464"/>
      <c r="CF169" s="464"/>
      <c r="CG169" s="464"/>
      <c r="CH169" s="464"/>
      <c r="CI169" s="464"/>
      <c r="CJ169" s="464"/>
      <c r="CK169" s="464"/>
    </row>
    <row r="170" spans="1:89" x14ac:dyDescent="0.35">
      <c r="A170" s="464"/>
      <c r="B170" s="464"/>
      <c r="C170" s="464"/>
      <c r="D170" s="464"/>
      <c r="E170" s="464"/>
      <c r="F170" s="464"/>
      <c r="G170" s="464"/>
      <c r="H170" s="464"/>
      <c r="I170" s="464"/>
      <c r="J170" s="464"/>
      <c r="K170" s="464"/>
      <c r="L170" s="464"/>
      <c r="M170" s="464"/>
      <c r="N170" s="464"/>
      <c r="O170" s="464"/>
      <c r="P170" s="464"/>
      <c r="Q170" s="464"/>
      <c r="R170" s="464"/>
      <c r="S170" s="464"/>
      <c r="T170" s="464"/>
      <c r="U170" s="464"/>
      <c r="V170" s="464"/>
      <c r="W170" s="464"/>
      <c r="X170" s="464"/>
      <c r="Y170" s="464"/>
      <c r="Z170" s="464"/>
      <c r="AA170" s="464"/>
      <c r="AB170" s="464"/>
      <c r="AC170" s="464"/>
      <c r="AD170" s="464"/>
      <c r="AE170" s="464"/>
      <c r="AF170" s="464"/>
      <c r="AG170" s="464"/>
      <c r="AH170" s="464"/>
      <c r="AI170" s="464"/>
      <c r="AJ170" s="464"/>
      <c r="AK170" s="464"/>
      <c r="AL170" s="464"/>
      <c r="AM170" s="464"/>
      <c r="AN170" s="464"/>
      <c r="AO170" s="464"/>
      <c r="AP170" s="464"/>
      <c r="AQ170" s="464"/>
      <c r="AR170" s="464"/>
      <c r="AS170" s="464"/>
      <c r="AT170" s="464"/>
      <c r="AU170" s="464"/>
      <c r="AV170" s="464"/>
      <c r="AW170" s="464"/>
      <c r="AX170" s="464"/>
      <c r="AY170" s="464"/>
      <c r="AZ170" s="464"/>
      <c r="BA170" s="464"/>
      <c r="BB170" s="464"/>
      <c r="BC170" s="464"/>
      <c r="BD170" s="464"/>
      <c r="BE170" s="464"/>
      <c r="BF170" s="464"/>
      <c r="BG170" s="464"/>
      <c r="BH170" s="464"/>
      <c r="BI170" s="464"/>
      <c r="BJ170" s="464"/>
      <c r="BK170" s="464"/>
      <c r="BL170" s="464"/>
      <c r="BM170" s="464"/>
      <c r="BN170" s="464"/>
      <c r="BO170" s="464"/>
      <c r="BP170" s="464"/>
      <c r="BQ170" s="464"/>
      <c r="BR170" s="464"/>
      <c r="BS170" s="464"/>
      <c r="BT170" s="464"/>
      <c r="BU170" s="464"/>
      <c r="BV170" s="464"/>
      <c r="BW170" s="464"/>
      <c r="BX170" s="464"/>
      <c r="BY170" s="464"/>
      <c r="BZ170" s="464"/>
      <c r="CA170" s="464"/>
      <c r="CB170" s="464"/>
      <c r="CC170" s="464"/>
      <c r="CD170" s="464"/>
      <c r="CE170" s="464"/>
      <c r="CF170" s="464"/>
      <c r="CG170" s="464"/>
      <c r="CH170" s="464"/>
      <c r="CI170" s="464"/>
      <c r="CJ170" s="464"/>
      <c r="CK170" s="464"/>
    </row>
    <row r="171" spans="1:89" x14ac:dyDescent="0.35">
      <c r="A171" s="464"/>
      <c r="B171" s="464"/>
      <c r="C171" s="464"/>
      <c r="D171" s="464"/>
      <c r="E171" s="464"/>
      <c r="F171" s="464"/>
      <c r="G171" s="464"/>
      <c r="H171" s="464"/>
      <c r="I171" s="464"/>
      <c r="J171" s="464"/>
      <c r="K171" s="464"/>
      <c r="L171" s="464"/>
      <c r="M171" s="464"/>
      <c r="N171" s="464"/>
      <c r="O171" s="464"/>
      <c r="P171" s="464"/>
      <c r="Q171" s="464"/>
      <c r="R171" s="464"/>
      <c r="S171" s="464"/>
      <c r="T171" s="464"/>
      <c r="U171" s="464"/>
      <c r="V171" s="464"/>
      <c r="W171" s="464"/>
      <c r="X171" s="464"/>
      <c r="Y171" s="464"/>
      <c r="Z171" s="464"/>
      <c r="AA171" s="464"/>
      <c r="AB171" s="464"/>
      <c r="AC171" s="464"/>
      <c r="AD171" s="464"/>
      <c r="AE171" s="464"/>
      <c r="AF171" s="464"/>
      <c r="AG171" s="464"/>
      <c r="AH171" s="464"/>
      <c r="AI171" s="464"/>
      <c r="AJ171" s="464"/>
      <c r="AK171" s="464"/>
      <c r="AL171" s="464"/>
      <c r="AM171" s="464"/>
      <c r="AN171" s="464"/>
      <c r="AO171" s="464"/>
      <c r="AP171" s="464"/>
      <c r="AQ171" s="464"/>
      <c r="AR171" s="464"/>
      <c r="AS171" s="464"/>
      <c r="AT171" s="464"/>
      <c r="AU171" s="464"/>
      <c r="AV171" s="464"/>
      <c r="AW171" s="464"/>
      <c r="AX171" s="464"/>
      <c r="AY171" s="464"/>
      <c r="AZ171" s="464"/>
      <c r="BA171" s="464"/>
      <c r="BB171" s="464"/>
      <c r="BC171" s="464"/>
      <c r="BD171" s="464"/>
      <c r="BE171" s="464"/>
      <c r="BF171" s="464"/>
      <c r="BG171" s="464"/>
      <c r="BH171" s="464"/>
      <c r="BI171" s="464"/>
      <c r="BJ171" s="464"/>
      <c r="BK171" s="464"/>
      <c r="BL171" s="464"/>
      <c r="BM171" s="464"/>
      <c r="BN171" s="464"/>
      <c r="BO171" s="464"/>
      <c r="BP171" s="464"/>
      <c r="BQ171" s="464"/>
      <c r="BR171" s="464"/>
      <c r="BS171" s="464"/>
      <c r="BT171" s="464"/>
      <c r="BU171" s="464"/>
      <c r="BV171" s="464"/>
      <c r="BW171" s="464"/>
      <c r="BX171" s="464"/>
      <c r="BY171" s="464"/>
      <c r="BZ171" s="464"/>
      <c r="CA171" s="464"/>
      <c r="CB171" s="464"/>
      <c r="CC171" s="464"/>
      <c r="CD171" s="464"/>
      <c r="CE171" s="464"/>
      <c r="CF171" s="464"/>
      <c r="CG171" s="464"/>
      <c r="CH171" s="464"/>
      <c r="CI171" s="464"/>
      <c r="CJ171" s="464"/>
      <c r="CK171" s="464"/>
    </row>
    <row r="172" spans="1:89" x14ac:dyDescent="0.35">
      <c r="A172" s="464"/>
      <c r="B172" s="464"/>
      <c r="C172" s="464"/>
      <c r="D172" s="464"/>
      <c r="E172" s="464"/>
      <c r="F172" s="464"/>
      <c r="G172" s="464"/>
      <c r="H172" s="464"/>
      <c r="I172" s="464"/>
      <c r="J172" s="464"/>
      <c r="K172" s="464"/>
      <c r="L172" s="464"/>
      <c r="M172" s="464"/>
      <c r="N172" s="464"/>
      <c r="O172" s="464"/>
      <c r="P172" s="464"/>
      <c r="Q172" s="464"/>
      <c r="R172" s="464"/>
      <c r="S172" s="464"/>
      <c r="T172" s="464"/>
      <c r="U172" s="464"/>
      <c r="V172" s="464"/>
      <c r="W172" s="464"/>
      <c r="X172" s="464"/>
      <c r="Y172" s="464"/>
      <c r="Z172" s="464"/>
      <c r="AA172" s="464"/>
      <c r="AB172" s="464"/>
      <c r="AC172" s="464"/>
      <c r="AD172" s="464"/>
      <c r="AE172" s="464"/>
      <c r="AF172" s="464"/>
      <c r="AG172" s="464"/>
      <c r="AH172" s="464"/>
      <c r="AI172" s="464"/>
      <c r="AJ172" s="464"/>
      <c r="AK172" s="464"/>
      <c r="AL172" s="464"/>
      <c r="AM172" s="464"/>
      <c r="AN172" s="464"/>
      <c r="AO172" s="464"/>
      <c r="AP172" s="464"/>
      <c r="AQ172" s="464"/>
      <c r="AR172" s="464"/>
      <c r="AS172" s="464"/>
      <c r="AT172" s="464"/>
      <c r="AU172" s="464"/>
      <c r="AV172" s="464"/>
      <c r="AW172" s="464"/>
      <c r="AX172" s="464"/>
      <c r="AY172" s="464"/>
      <c r="AZ172" s="464"/>
      <c r="BA172" s="464"/>
      <c r="BB172" s="464"/>
      <c r="BC172" s="464"/>
      <c r="BD172" s="464"/>
      <c r="BE172" s="464"/>
      <c r="BF172" s="464"/>
      <c r="BG172" s="464"/>
      <c r="BH172" s="464"/>
      <c r="BI172" s="464"/>
      <c r="BJ172" s="464"/>
      <c r="BK172" s="464"/>
      <c r="BL172" s="464"/>
      <c r="BM172" s="464"/>
      <c r="BN172" s="464"/>
      <c r="BO172" s="464"/>
      <c r="BP172" s="464"/>
      <c r="BQ172" s="464"/>
      <c r="BR172" s="464"/>
      <c r="BS172" s="464"/>
      <c r="BT172" s="464"/>
      <c r="BU172" s="464"/>
      <c r="BV172" s="464"/>
      <c r="BW172" s="464"/>
      <c r="BX172" s="464"/>
      <c r="BY172" s="464"/>
      <c r="BZ172" s="464"/>
      <c r="CA172" s="464"/>
      <c r="CB172" s="464"/>
      <c r="CC172" s="464"/>
      <c r="CD172" s="464"/>
      <c r="CE172" s="464"/>
      <c r="CF172" s="464"/>
      <c r="CG172" s="464"/>
      <c r="CH172" s="464"/>
      <c r="CI172" s="464"/>
      <c r="CJ172" s="464"/>
      <c r="CK172" s="464"/>
    </row>
  </sheetData>
  <sheetProtection algorithmName="SHA-512" hashValue="cyKSvI8mvXR8vRh1xuSy9DZpFVpMtjMKvUsEGA8Fm8ZWkYd6O2Yzy9O5rkmSCqsyFUV66sxlb+XNFBoqxY31Hw==" saltValue="oX+hr1Haqv4wORJ3Pj6kWA==" spinCount="100000" sheet="1" objects="1" scenarios="1"/>
  <mergeCells count="31">
    <mergeCell ref="C34:J34"/>
    <mergeCell ref="A2:J2"/>
    <mergeCell ref="B4:E4"/>
    <mergeCell ref="B15:J15"/>
    <mergeCell ref="B17:J17"/>
    <mergeCell ref="B19:J19"/>
    <mergeCell ref="B21:J21"/>
    <mergeCell ref="B69:F69"/>
    <mergeCell ref="B72:F72"/>
    <mergeCell ref="C47:J47"/>
    <mergeCell ref="C48:J48"/>
    <mergeCell ref="B50:J50"/>
    <mergeCell ref="B52:J52"/>
    <mergeCell ref="B54:J54"/>
    <mergeCell ref="B56:J56"/>
    <mergeCell ref="A1:J1"/>
    <mergeCell ref="B58:J58"/>
    <mergeCell ref="A60:I60"/>
    <mergeCell ref="C61:D61"/>
    <mergeCell ref="A65:F65"/>
    <mergeCell ref="C35:J35"/>
    <mergeCell ref="C36:J36"/>
    <mergeCell ref="B38:J38"/>
    <mergeCell ref="B40:J40"/>
    <mergeCell ref="B42:J42"/>
    <mergeCell ref="C46:J46"/>
    <mergeCell ref="B23:J23"/>
    <mergeCell ref="B25:J25"/>
    <mergeCell ref="B27:J27"/>
    <mergeCell ref="B31:J31"/>
    <mergeCell ref="C33:J33"/>
  </mergeCells>
  <pageMargins left="0.7" right="0.7" top="0.75" bottom="0.75" header="0.3" footer="0.3"/>
  <pageSetup scale="84" fitToHeight="0" orientation="portrait" horizontalDpi="1200" verticalDpi="1200" r:id="rId1"/>
  <headerFooter>
    <oddFooter>Page &amp;P of &amp;N</oddFooter>
  </headerFooter>
  <rowBreaks count="1" manualBreakCount="1">
    <brk id="2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18F26-1343-8145-80C6-AF44EFA83619}">
  <sheetPr>
    <pageSetUpPr fitToPage="1"/>
  </sheetPr>
  <dimension ref="A1:CK50"/>
  <sheetViews>
    <sheetView zoomScaleNormal="100" workbookViewId="0">
      <selection activeCell="B24" sqref="B24:I24"/>
    </sheetView>
  </sheetViews>
  <sheetFormatPr defaultColWidth="8.81640625" defaultRowHeight="14.5" x14ac:dyDescent="0.35"/>
  <cols>
    <col min="1" max="16384" width="8.81640625" style="95"/>
  </cols>
  <sheetData>
    <row r="1" spans="1:89" s="20" customFormat="1" ht="15" customHeight="1" x14ac:dyDescent="0.3">
      <c r="A1" s="537" t="s">
        <v>0</v>
      </c>
      <c r="B1" s="537"/>
      <c r="C1" s="537"/>
      <c r="D1" s="537"/>
      <c r="E1" s="537"/>
      <c r="F1" s="537"/>
      <c r="G1" s="537"/>
      <c r="H1" s="537"/>
      <c r="I1" s="537"/>
      <c r="J1" s="537"/>
      <c r="K1" s="415"/>
      <c r="L1" s="94"/>
      <c r="M1" s="94"/>
      <c r="N1" s="94"/>
      <c r="O1" s="94"/>
    </row>
    <row r="2" spans="1:89" x14ac:dyDescent="0.35">
      <c r="A2" s="537" t="s">
        <v>813</v>
      </c>
      <c r="B2" s="537"/>
      <c r="C2" s="537"/>
      <c r="D2" s="537"/>
      <c r="E2" s="537"/>
      <c r="F2" s="537"/>
      <c r="G2" s="537"/>
      <c r="H2" s="537"/>
      <c r="I2" s="537"/>
      <c r="J2" s="537"/>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464"/>
      <c r="AJ2" s="464"/>
      <c r="AK2" s="464"/>
      <c r="AL2" s="464"/>
      <c r="AM2" s="464"/>
      <c r="AN2" s="464"/>
      <c r="AO2" s="464"/>
      <c r="AP2" s="464"/>
      <c r="AQ2" s="464"/>
      <c r="AR2" s="464"/>
      <c r="AS2" s="464"/>
      <c r="AT2" s="464"/>
      <c r="AU2" s="464"/>
      <c r="AV2" s="464"/>
      <c r="AW2" s="464"/>
      <c r="AX2" s="464"/>
      <c r="AY2" s="464"/>
      <c r="AZ2" s="464"/>
      <c r="BA2" s="464"/>
      <c r="BB2" s="464"/>
      <c r="BC2" s="464"/>
      <c r="BD2" s="464"/>
      <c r="BE2" s="464"/>
      <c r="BF2" s="464"/>
      <c r="BG2" s="464"/>
      <c r="BH2" s="464"/>
      <c r="BI2" s="464"/>
      <c r="BJ2" s="464"/>
      <c r="BK2" s="464"/>
      <c r="BL2" s="464"/>
      <c r="BM2" s="464"/>
      <c r="BN2" s="464"/>
      <c r="BO2" s="464"/>
      <c r="BP2" s="464"/>
      <c r="BQ2" s="464"/>
      <c r="BR2" s="464"/>
      <c r="BS2" s="464"/>
      <c r="BT2" s="464"/>
      <c r="BU2" s="464"/>
      <c r="BV2" s="464"/>
      <c r="BW2" s="464"/>
      <c r="BX2" s="464"/>
      <c r="BY2" s="464"/>
      <c r="BZ2" s="464"/>
      <c r="CA2" s="464"/>
      <c r="CB2" s="464"/>
      <c r="CC2" s="464"/>
      <c r="CD2" s="464"/>
      <c r="CE2" s="464"/>
      <c r="CF2" s="464"/>
      <c r="CG2" s="464"/>
      <c r="CH2" s="464"/>
      <c r="CI2" s="464"/>
      <c r="CJ2" s="464"/>
      <c r="CK2" s="464"/>
    </row>
    <row r="4" spans="1:89" x14ac:dyDescent="0.35">
      <c r="A4" s="845" t="s">
        <v>814</v>
      </c>
      <c r="B4" s="846"/>
      <c r="C4" s="846"/>
      <c r="D4" s="846"/>
      <c r="E4" s="846"/>
      <c r="F4" s="846"/>
      <c r="G4" s="846"/>
      <c r="H4" s="846"/>
      <c r="I4" s="846"/>
      <c r="J4" s="846"/>
    </row>
    <row r="5" spans="1:89" x14ac:dyDescent="0.35">
      <c r="A5" s="845" t="s">
        <v>815</v>
      </c>
      <c r="B5" s="846"/>
      <c r="C5" s="846"/>
      <c r="D5" s="846"/>
      <c r="E5" s="846"/>
      <c r="F5" s="846"/>
      <c r="G5" s="846"/>
      <c r="H5" s="846"/>
      <c r="I5" s="846"/>
      <c r="J5" s="846"/>
    </row>
    <row r="6" spans="1:89" x14ac:dyDescent="0.35">
      <c r="A6" s="845" t="s">
        <v>816</v>
      </c>
      <c r="B6" s="846"/>
      <c r="C6" s="846"/>
      <c r="D6" s="846"/>
      <c r="E6" s="846"/>
      <c r="F6" s="846"/>
      <c r="G6" s="846"/>
      <c r="H6" s="846"/>
      <c r="I6" s="846"/>
      <c r="J6" s="846"/>
    </row>
    <row r="7" spans="1:89" x14ac:dyDescent="0.35">
      <c r="A7" s="845" t="s">
        <v>817</v>
      </c>
      <c r="B7" s="846"/>
      <c r="C7" s="846"/>
      <c r="D7" s="846"/>
      <c r="E7" s="846"/>
      <c r="F7" s="846"/>
      <c r="G7" s="846"/>
      <c r="H7" s="846"/>
      <c r="I7" s="846"/>
      <c r="J7" s="846"/>
    </row>
    <row r="8" spans="1:89" x14ac:dyDescent="0.35">
      <c r="A8" s="845" t="s">
        <v>818</v>
      </c>
      <c r="B8" s="846"/>
      <c r="C8" s="846"/>
      <c r="D8" s="846"/>
      <c r="E8" s="846"/>
      <c r="F8" s="846"/>
      <c r="G8" s="846"/>
      <c r="H8" s="846"/>
      <c r="I8" s="846"/>
      <c r="J8" s="846"/>
    </row>
    <row r="9" spans="1:89" x14ac:dyDescent="0.35">
      <c r="A9" s="845" t="s">
        <v>819</v>
      </c>
      <c r="B9" s="846"/>
      <c r="C9" s="846"/>
      <c r="D9" s="846"/>
      <c r="E9" s="846"/>
      <c r="F9" s="846"/>
      <c r="G9" s="846"/>
      <c r="H9" s="846"/>
      <c r="I9" s="846"/>
      <c r="J9" s="846"/>
    </row>
    <row r="10" spans="1:89" x14ac:dyDescent="0.35">
      <c r="A10" s="464"/>
      <c r="B10" s="464"/>
      <c r="C10" s="464"/>
      <c r="D10" s="464"/>
      <c r="E10" s="464"/>
      <c r="F10" s="464"/>
      <c r="G10" s="464"/>
      <c r="H10" s="464"/>
      <c r="I10" s="464"/>
      <c r="J10" s="464"/>
    </row>
    <row r="11" spans="1:89" x14ac:dyDescent="0.35">
      <c r="A11" s="464"/>
      <c r="B11" s="464"/>
      <c r="C11" s="464"/>
      <c r="D11" s="464"/>
      <c r="E11" s="464"/>
      <c r="F11" s="464"/>
      <c r="G11" s="464"/>
      <c r="H11" s="464"/>
      <c r="I11" s="464"/>
      <c r="J11" s="464"/>
    </row>
    <row r="12" spans="1:89" x14ac:dyDescent="0.35">
      <c r="A12" s="843" t="s">
        <v>820</v>
      </c>
      <c r="B12" s="844"/>
      <c r="C12" s="844"/>
      <c r="D12" s="844"/>
      <c r="E12" s="844"/>
      <c r="F12" s="844"/>
      <c r="G12" s="844"/>
      <c r="H12" s="844"/>
      <c r="I12" s="844"/>
      <c r="J12" s="844"/>
    </row>
    <row r="13" spans="1:89" x14ac:dyDescent="0.35">
      <c r="A13" s="464"/>
      <c r="B13" s="464"/>
      <c r="C13" s="464"/>
      <c r="D13" s="464"/>
      <c r="E13" s="464"/>
      <c r="F13" s="464"/>
      <c r="G13" s="464"/>
      <c r="H13" s="464"/>
      <c r="I13" s="464"/>
      <c r="J13" s="464"/>
    </row>
    <row r="14" spans="1:89" x14ac:dyDescent="0.35">
      <c r="A14" s="464"/>
      <c r="B14" s="464"/>
      <c r="C14" s="464"/>
      <c r="D14" s="464"/>
      <c r="E14" s="464"/>
      <c r="F14" s="464"/>
      <c r="G14" s="464"/>
      <c r="H14" s="464"/>
      <c r="I14" s="464"/>
      <c r="J14" s="464"/>
    </row>
    <row r="15" spans="1:89" x14ac:dyDescent="0.35">
      <c r="A15" s="464"/>
      <c r="B15" s="464"/>
      <c r="C15" s="464"/>
      <c r="D15" s="464"/>
      <c r="E15" s="464"/>
      <c r="F15" s="464"/>
      <c r="G15" s="464"/>
      <c r="H15" s="464"/>
      <c r="I15" s="464"/>
      <c r="J15" s="464"/>
    </row>
    <row r="16" spans="1:89" x14ac:dyDescent="0.35">
      <c r="A16" s="419" t="s">
        <v>757</v>
      </c>
      <c r="B16" s="464" t="s">
        <v>808</v>
      </c>
      <c r="C16" s="464"/>
      <c r="D16" s="464"/>
      <c r="E16" s="464"/>
      <c r="F16" s="464"/>
      <c r="G16" s="464"/>
      <c r="H16" s="464"/>
      <c r="I16" s="464"/>
      <c r="J16" s="464"/>
    </row>
    <row r="17" spans="1:10" x14ac:dyDescent="0.35">
      <c r="A17" s="419"/>
      <c r="B17" s="464"/>
      <c r="C17" s="464"/>
      <c r="D17" s="464"/>
      <c r="E17" s="464"/>
      <c r="F17" s="464"/>
      <c r="G17" s="464"/>
      <c r="H17" s="464"/>
      <c r="I17" s="464"/>
      <c r="J17" s="464"/>
    </row>
    <row r="18" spans="1:10" x14ac:dyDescent="0.35">
      <c r="A18" s="419" t="s">
        <v>821</v>
      </c>
      <c r="B18" s="841"/>
      <c r="C18" s="842"/>
      <c r="D18" s="842"/>
      <c r="E18" s="842"/>
      <c r="F18" s="842"/>
      <c r="G18" s="842"/>
      <c r="H18" s="842"/>
      <c r="I18" s="842"/>
      <c r="J18" s="464"/>
    </row>
    <row r="19" spans="1:10" x14ac:dyDescent="0.35">
      <c r="A19" s="419"/>
      <c r="B19" s="464"/>
      <c r="C19" s="464"/>
      <c r="D19" s="464"/>
      <c r="E19" s="464"/>
      <c r="F19" s="464"/>
      <c r="G19" s="464"/>
      <c r="H19" s="464"/>
      <c r="I19" s="464"/>
      <c r="J19" s="464"/>
    </row>
    <row r="20" spans="1:10" x14ac:dyDescent="0.35">
      <c r="A20" s="419"/>
      <c r="B20" s="464"/>
      <c r="C20" s="464"/>
      <c r="D20" s="464"/>
      <c r="E20" s="464"/>
      <c r="F20" s="464"/>
      <c r="G20" s="464"/>
      <c r="H20" s="464"/>
      <c r="I20" s="464"/>
      <c r="J20" s="464"/>
    </row>
    <row r="21" spans="1:10" x14ac:dyDescent="0.35">
      <c r="A21" s="419"/>
      <c r="B21" s="464"/>
      <c r="C21" s="464"/>
      <c r="D21" s="464"/>
      <c r="E21" s="464"/>
      <c r="F21" s="464"/>
      <c r="G21" s="464"/>
      <c r="H21" s="464"/>
      <c r="I21" s="464"/>
      <c r="J21" s="464"/>
    </row>
    <row r="22" spans="1:10" x14ac:dyDescent="0.35">
      <c r="A22" s="419" t="s">
        <v>759</v>
      </c>
      <c r="B22" s="464" t="s">
        <v>822</v>
      </c>
      <c r="C22" s="464"/>
      <c r="D22" s="464"/>
      <c r="E22" s="464"/>
      <c r="F22" s="464"/>
      <c r="G22" s="464"/>
      <c r="H22" s="464"/>
      <c r="I22" s="464"/>
      <c r="J22" s="464"/>
    </row>
    <row r="23" spans="1:10" x14ac:dyDescent="0.35">
      <c r="A23" s="419"/>
      <c r="B23" s="464"/>
      <c r="C23" s="464"/>
      <c r="D23" s="464"/>
      <c r="E23" s="464"/>
      <c r="F23" s="464"/>
      <c r="G23" s="464"/>
      <c r="H23" s="464"/>
      <c r="I23" s="464"/>
      <c r="J23" s="464"/>
    </row>
    <row r="24" spans="1:10" x14ac:dyDescent="0.35">
      <c r="A24" s="419" t="s">
        <v>821</v>
      </c>
      <c r="B24" s="841"/>
      <c r="C24" s="842"/>
      <c r="D24" s="842"/>
      <c r="E24" s="842"/>
      <c r="F24" s="842"/>
      <c r="G24" s="842"/>
      <c r="H24" s="842"/>
      <c r="I24" s="842"/>
      <c r="J24" s="464"/>
    </row>
    <row r="25" spans="1:10" x14ac:dyDescent="0.35">
      <c r="A25" s="419"/>
      <c r="B25" s="464"/>
      <c r="C25" s="464"/>
      <c r="D25" s="464"/>
      <c r="E25" s="464"/>
      <c r="F25" s="464"/>
      <c r="G25" s="464"/>
      <c r="H25" s="464"/>
      <c r="I25" s="464"/>
      <c r="J25" s="464"/>
    </row>
    <row r="26" spans="1:10" x14ac:dyDescent="0.35">
      <c r="A26" s="419"/>
      <c r="B26" s="464"/>
      <c r="C26" s="464"/>
      <c r="D26" s="464"/>
      <c r="E26" s="464"/>
      <c r="F26" s="464"/>
      <c r="G26" s="464"/>
      <c r="H26" s="464"/>
      <c r="I26" s="464"/>
      <c r="J26" s="464"/>
    </row>
    <row r="27" spans="1:10" x14ac:dyDescent="0.35">
      <c r="A27" s="419"/>
      <c r="B27" s="464"/>
      <c r="C27" s="464"/>
      <c r="D27" s="464"/>
      <c r="E27" s="464"/>
      <c r="F27" s="464"/>
      <c r="G27" s="464"/>
      <c r="H27" s="464"/>
      <c r="I27" s="464"/>
      <c r="J27" s="464"/>
    </row>
    <row r="28" spans="1:10" x14ac:dyDescent="0.35">
      <c r="A28" s="419" t="s">
        <v>761</v>
      </c>
      <c r="B28" s="464" t="s">
        <v>823</v>
      </c>
      <c r="C28" s="464"/>
      <c r="D28" s="464"/>
      <c r="E28" s="464"/>
      <c r="F28" s="464"/>
      <c r="G28" s="464"/>
      <c r="H28" s="464"/>
      <c r="I28" s="464"/>
      <c r="J28" s="464"/>
    </row>
    <row r="29" spans="1:10" x14ac:dyDescent="0.35">
      <c r="A29" s="464"/>
      <c r="B29" s="464"/>
      <c r="C29" s="464"/>
      <c r="D29" s="464"/>
      <c r="E29" s="464"/>
      <c r="F29" s="464"/>
      <c r="G29" s="464"/>
      <c r="H29" s="464"/>
      <c r="I29" s="464"/>
      <c r="J29" s="464"/>
    </row>
    <row r="30" spans="1:10" x14ac:dyDescent="0.35">
      <c r="A30" s="464" t="s">
        <v>821</v>
      </c>
      <c r="B30" s="841"/>
      <c r="C30" s="842"/>
      <c r="D30" s="842"/>
      <c r="E30" s="842"/>
      <c r="F30" s="842"/>
      <c r="G30" s="842"/>
      <c r="H30" s="842"/>
      <c r="I30" s="842"/>
      <c r="J30" s="464"/>
    </row>
    <row r="31" spans="1:10" x14ac:dyDescent="0.35">
      <c r="A31" s="464"/>
      <c r="B31" s="422" t="s">
        <v>824</v>
      </c>
      <c r="C31" s="464"/>
      <c r="D31" s="464"/>
      <c r="E31" s="464"/>
      <c r="F31" s="464"/>
      <c r="G31" s="464"/>
      <c r="H31" s="464"/>
      <c r="I31" s="464"/>
      <c r="J31" s="464"/>
    </row>
    <row r="32" spans="1:10" x14ac:dyDescent="0.35">
      <c r="A32" s="464" t="s">
        <v>821</v>
      </c>
      <c r="B32" s="464"/>
      <c r="C32" s="464"/>
      <c r="D32" s="464"/>
      <c r="E32" s="464"/>
      <c r="F32" s="464"/>
      <c r="G32" s="464"/>
      <c r="H32" s="464"/>
      <c r="I32" s="464"/>
      <c r="J32" s="464"/>
    </row>
    <row r="33" spans="1:10" x14ac:dyDescent="0.35">
      <c r="A33" s="464"/>
      <c r="B33" s="841"/>
      <c r="C33" s="842"/>
      <c r="D33" s="842"/>
      <c r="E33" s="842"/>
      <c r="F33" s="842"/>
      <c r="G33" s="842"/>
      <c r="H33" s="842"/>
      <c r="I33" s="842"/>
      <c r="J33" s="464"/>
    </row>
    <row r="34" spans="1:10" x14ac:dyDescent="0.35">
      <c r="A34" s="464"/>
      <c r="B34" s="422" t="s">
        <v>825</v>
      </c>
      <c r="C34" s="423"/>
      <c r="D34" s="464"/>
      <c r="E34" s="464"/>
      <c r="F34" s="464"/>
      <c r="G34" s="464"/>
      <c r="H34" s="464"/>
      <c r="I34" s="464"/>
      <c r="J34" s="464"/>
    </row>
    <row r="35" spans="1:10" x14ac:dyDescent="0.35">
      <c r="A35" s="464"/>
      <c r="B35" s="464"/>
      <c r="C35" s="464"/>
      <c r="D35" s="464"/>
      <c r="E35" s="464"/>
      <c r="F35" s="464"/>
      <c r="G35" s="464"/>
      <c r="H35" s="464"/>
      <c r="I35" s="464"/>
      <c r="J35" s="464"/>
    </row>
    <row r="36" spans="1:10" x14ac:dyDescent="0.35">
      <c r="A36" s="464"/>
      <c r="B36" s="464"/>
      <c r="C36" s="464"/>
      <c r="D36" s="464"/>
      <c r="E36" s="464"/>
      <c r="F36" s="464"/>
      <c r="G36" s="464"/>
      <c r="H36" s="464"/>
      <c r="I36" s="464"/>
      <c r="J36" s="464"/>
    </row>
    <row r="37" spans="1:10" x14ac:dyDescent="0.35">
      <c r="A37" s="464"/>
      <c r="B37" s="464"/>
      <c r="C37" s="464"/>
      <c r="D37" s="464"/>
      <c r="E37" s="464"/>
      <c r="F37" s="464"/>
      <c r="G37" s="464"/>
      <c r="H37" s="464"/>
      <c r="I37" s="464"/>
      <c r="J37" s="464"/>
    </row>
    <row r="38" spans="1:10" ht="71.150000000000006" customHeight="1" x14ac:dyDescent="0.35">
      <c r="A38" s="832" t="s">
        <v>826</v>
      </c>
      <c r="B38" s="564"/>
      <c r="C38" s="564"/>
      <c r="D38" s="564"/>
      <c r="E38" s="564"/>
      <c r="F38" s="564"/>
      <c r="G38" s="564"/>
      <c r="H38" s="564"/>
      <c r="I38" s="564"/>
      <c r="J38" s="564"/>
    </row>
    <row r="39" spans="1:10" x14ac:dyDescent="0.35">
      <c r="A39" s="464"/>
      <c r="B39" s="464"/>
      <c r="C39" s="464"/>
      <c r="D39" s="464"/>
      <c r="E39" s="464"/>
      <c r="F39" s="464"/>
      <c r="G39" s="464"/>
      <c r="H39" s="464"/>
      <c r="I39" s="464"/>
      <c r="J39" s="464"/>
    </row>
    <row r="40" spans="1:10" x14ac:dyDescent="0.35">
      <c r="A40" s="464"/>
      <c r="B40" s="464"/>
      <c r="C40" s="464"/>
      <c r="D40" s="464"/>
      <c r="E40" s="464"/>
      <c r="F40" s="464"/>
      <c r="G40" s="464"/>
      <c r="H40" s="464"/>
      <c r="I40" s="464"/>
      <c r="J40" s="464"/>
    </row>
    <row r="41" spans="1:10" x14ac:dyDescent="0.35">
      <c r="A41" s="464"/>
      <c r="B41" s="464"/>
      <c r="C41" s="464"/>
      <c r="D41" s="464"/>
      <c r="E41" s="464"/>
      <c r="F41" s="464"/>
      <c r="G41" s="464"/>
      <c r="H41" s="464"/>
      <c r="I41" s="464"/>
      <c r="J41" s="464"/>
    </row>
    <row r="42" spans="1:10" x14ac:dyDescent="0.35">
      <c r="A42" s="841"/>
      <c r="B42" s="842"/>
      <c r="C42" s="842"/>
      <c r="D42" s="842"/>
      <c r="E42" s="842"/>
      <c r="F42" s="464"/>
      <c r="G42" s="841"/>
      <c r="H42" s="842"/>
      <c r="I42" s="464"/>
      <c r="J42" s="464"/>
    </row>
    <row r="43" spans="1:10" x14ac:dyDescent="0.35">
      <c r="A43" s="464" t="s">
        <v>827</v>
      </c>
      <c r="B43" s="464"/>
      <c r="C43" s="464"/>
      <c r="D43" s="464"/>
      <c r="E43" s="464"/>
      <c r="F43" s="464"/>
      <c r="G43" s="464" t="s">
        <v>828</v>
      </c>
      <c r="H43" s="464"/>
      <c r="I43" s="464"/>
      <c r="J43" s="464"/>
    </row>
    <row r="44" spans="1:10" x14ac:dyDescent="0.35">
      <c r="A44" s="464"/>
      <c r="B44" s="464"/>
      <c r="C44" s="464"/>
      <c r="D44" s="464"/>
      <c r="E44" s="464"/>
      <c r="F44" s="464"/>
      <c r="G44" s="464"/>
      <c r="H44" s="464"/>
      <c r="I44" s="464"/>
      <c r="J44" s="464"/>
    </row>
    <row r="45" spans="1:10" x14ac:dyDescent="0.35">
      <c r="A45" s="464"/>
      <c r="B45" s="464"/>
      <c r="C45" s="464"/>
      <c r="D45" s="464"/>
      <c r="E45" s="464"/>
      <c r="F45" s="464"/>
      <c r="G45" s="464"/>
      <c r="H45" s="464"/>
      <c r="I45" s="464"/>
      <c r="J45" s="464"/>
    </row>
    <row r="46" spans="1:10" x14ac:dyDescent="0.35">
      <c r="A46" s="464"/>
      <c r="B46" s="464"/>
      <c r="C46" s="464"/>
      <c r="D46" s="464"/>
      <c r="E46" s="464"/>
      <c r="F46" s="464"/>
      <c r="G46" s="464"/>
      <c r="H46" s="464"/>
      <c r="I46" s="464"/>
      <c r="J46" s="464"/>
    </row>
    <row r="47" spans="1:10" x14ac:dyDescent="0.35">
      <c r="A47" s="464"/>
      <c r="B47" s="464"/>
      <c r="C47" s="464"/>
      <c r="D47" s="464"/>
      <c r="E47" s="464"/>
      <c r="F47" s="464"/>
      <c r="G47" s="464"/>
      <c r="H47" s="464"/>
      <c r="I47" s="464"/>
      <c r="J47" s="464"/>
    </row>
    <row r="48" spans="1:10" x14ac:dyDescent="0.35">
      <c r="A48" s="464"/>
      <c r="B48" s="464"/>
      <c r="C48" s="464"/>
      <c r="D48" s="464"/>
      <c r="E48" s="464"/>
      <c r="F48" s="464"/>
      <c r="G48" s="464"/>
      <c r="H48" s="464"/>
      <c r="I48" s="464"/>
      <c r="J48" s="464"/>
    </row>
    <row r="49" spans="1:10" x14ac:dyDescent="0.35">
      <c r="A49" s="464"/>
      <c r="B49" s="464"/>
      <c r="C49" s="464"/>
      <c r="D49" s="464"/>
      <c r="E49" s="464"/>
      <c r="F49" s="464"/>
      <c r="G49" s="464"/>
      <c r="H49" s="464"/>
      <c r="I49" s="464"/>
      <c r="J49" s="464"/>
    </row>
    <row r="50" spans="1:10" x14ac:dyDescent="0.35">
      <c r="A50" s="464"/>
      <c r="B50" s="464"/>
      <c r="C50" s="464"/>
      <c r="D50" s="464"/>
      <c r="E50" s="464"/>
      <c r="F50" s="464"/>
      <c r="G50" s="464"/>
      <c r="H50" s="464"/>
      <c r="I50" s="464"/>
      <c r="J50" s="464"/>
    </row>
  </sheetData>
  <sheetProtection algorithmName="SHA-512" hashValue="STdtGQFOEEFlkTEbtCjzAYXoc7eRAKArAuU95xrPKnMpRUy33c5zDHvmRQ5qj9juC2X4lg8ZBOB2v6/zg5LLDw==" saltValue="DKvJOMMjY1FwnPnP9i5FwA==" spinCount="100000" sheet="1" objects="1" scenarios="1"/>
  <mergeCells count="16">
    <mergeCell ref="A42:E42"/>
    <mergeCell ref="G42:H42"/>
    <mergeCell ref="A2:J2"/>
    <mergeCell ref="A1:J1"/>
    <mergeCell ref="A12:J12"/>
    <mergeCell ref="B18:I18"/>
    <mergeCell ref="B24:I24"/>
    <mergeCell ref="B30:I30"/>
    <mergeCell ref="B33:I33"/>
    <mergeCell ref="A38:J38"/>
    <mergeCell ref="A4:J4"/>
    <mergeCell ref="A5:J5"/>
    <mergeCell ref="A6:J6"/>
    <mergeCell ref="A7:J7"/>
    <mergeCell ref="A8:J8"/>
    <mergeCell ref="A9:J9"/>
  </mergeCells>
  <pageMargins left="0.7" right="0.7" top="0.75" bottom="0.75" header="0.3" footer="0.3"/>
  <pageSetup fitToHeight="0" orientation="portrait" horizontalDpi="1200" verticalDpi="1200" r:id="rId1"/>
  <headerFoot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0FCED-DB99-5C4E-B7EF-910A9BBF0735}">
  <sheetPr>
    <pageSetUpPr fitToPage="1"/>
  </sheetPr>
  <dimension ref="A1:O43"/>
  <sheetViews>
    <sheetView zoomScaleNormal="100" workbookViewId="0">
      <selection activeCell="N14" sqref="N14"/>
    </sheetView>
  </sheetViews>
  <sheetFormatPr defaultColWidth="8.81640625" defaultRowHeight="14" x14ac:dyDescent="0.3"/>
  <cols>
    <col min="1" max="1" width="3.1796875" style="20" customWidth="1"/>
    <col min="2" max="10" width="8.81640625" style="20"/>
    <col min="11" max="11" width="18.81640625" style="20" customWidth="1"/>
    <col min="12" max="16384" width="8.81640625" style="20"/>
  </cols>
  <sheetData>
    <row r="1" spans="1:15" ht="15" customHeight="1" x14ac:dyDescent="0.3">
      <c r="A1" s="537" t="s">
        <v>0</v>
      </c>
      <c r="B1" s="537"/>
      <c r="C1" s="537"/>
      <c r="D1" s="537"/>
      <c r="E1" s="537"/>
      <c r="F1" s="537"/>
      <c r="G1" s="537"/>
      <c r="H1" s="537"/>
      <c r="I1" s="537"/>
      <c r="J1" s="537"/>
      <c r="K1" s="537"/>
      <c r="L1" s="94"/>
      <c r="M1" s="94"/>
      <c r="N1" s="94"/>
      <c r="O1" s="94"/>
    </row>
    <row r="2" spans="1:15" x14ac:dyDescent="0.3">
      <c r="A2" s="537" t="s">
        <v>829</v>
      </c>
      <c r="B2" s="537"/>
      <c r="C2" s="537"/>
      <c r="D2" s="537"/>
      <c r="E2" s="537"/>
      <c r="F2" s="537"/>
      <c r="G2" s="537"/>
      <c r="H2" s="537"/>
      <c r="I2" s="537"/>
      <c r="J2" s="537"/>
      <c r="K2" s="537"/>
    </row>
    <row r="3" spans="1:15" x14ac:dyDescent="0.3">
      <c r="A3" s="442"/>
      <c r="B3" s="442"/>
      <c r="C3" s="442"/>
      <c r="D3" s="442"/>
      <c r="E3" s="442"/>
      <c r="F3" s="442"/>
      <c r="G3" s="442"/>
      <c r="H3" s="442"/>
      <c r="I3" s="442"/>
      <c r="J3" s="442"/>
    </row>
    <row r="4" spans="1:15" x14ac:dyDescent="0.3">
      <c r="A4" s="848" t="s">
        <v>830</v>
      </c>
      <c r="B4" s="849"/>
      <c r="C4" s="849"/>
      <c r="D4" s="849"/>
      <c r="E4" s="849"/>
      <c r="F4" s="849"/>
      <c r="G4" s="849"/>
      <c r="H4" s="849"/>
      <c r="I4" s="849"/>
      <c r="J4" s="849"/>
      <c r="K4" s="849"/>
      <c r="L4" s="467"/>
      <c r="M4" s="467"/>
    </row>
    <row r="6" spans="1:15" x14ac:dyDescent="0.3">
      <c r="A6" s="848" t="s">
        <v>831</v>
      </c>
      <c r="B6" s="849"/>
      <c r="C6" s="849"/>
      <c r="D6" s="849"/>
      <c r="E6" s="849"/>
      <c r="F6" s="849"/>
      <c r="G6" s="849"/>
      <c r="H6" s="849"/>
      <c r="I6" s="849"/>
      <c r="J6" s="849"/>
      <c r="K6" s="849"/>
      <c r="L6" s="467"/>
      <c r="M6" s="467"/>
    </row>
    <row r="8" spans="1:15" ht="44.15" customHeight="1" x14ac:dyDescent="0.3">
      <c r="A8" s="424" t="s">
        <v>757</v>
      </c>
      <c r="B8" s="847" t="s">
        <v>832</v>
      </c>
      <c r="C8" s="847"/>
      <c r="D8" s="847"/>
      <c r="E8" s="847"/>
      <c r="F8" s="847"/>
      <c r="G8" s="847"/>
      <c r="H8" s="847"/>
      <c r="I8" s="847"/>
      <c r="J8" s="847"/>
      <c r="K8" s="847"/>
      <c r="L8" s="466"/>
      <c r="M8" s="466"/>
    </row>
    <row r="9" spans="1:15" ht="6" customHeight="1" x14ac:dyDescent="0.3">
      <c r="A9" s="424"/>
    </row>
    <row r="10" spans="1:15" ht="29.15" customHeight="1" x14ac:dyDescent="0.3">
      <c r="A10" s="424" t="s">
        <v>759</v>
      </c>
      <c r="B10" s="847" t="s">
        <v>833</v>
      </c>
      <c r="C10" s="847"/>
      <c r="D10" s="847"/>
      <c r="E10" s="847"/>
      <c r="F10" s="847"/>
      <c r="G10" s="847"/>
      <c r="H10" s="847"/>
      <c r="I10" s="847"/>
      <c r="J10" s="847"/>
      <c r="K10" s="847"/>
      <c r="L10" s="466"/>
      <c r="M10" s="466"/>
    </row>
    <row r="11" spans="1:15" ht="6" customHeight="1" x14ac:dyDescent="0.3">
      <c r="A11" s="424"/>
    </row>
    <row r="12" spans="1:15" ht="30" customHeight="1" x14ac:dyDescent="0.3">
      <c r="A12" s="424" t="s">
        <v>761</v>
      </c>
      <c r="B12" s="847" t="s">
        <v>834</v>
      </c>
      <c r="C12" s="847"/>
      <c r="D12" s="847"/>
      <c r="E12" s="847"/>
      <c r="F12" s="847"/>
      <c r="G12" s="847"/>
      <c r="H12" s="847"/>
      <c r="I12" s="847"/>
      <c r="J12" s="847"/>
      <c r="K12" s="847"/>
      <c r="L12" s="466"/>
      <c r="M12" s="466"/>
    </row>
    <row r="13" spans="1:15" ht="6" customHeight="1" x14ac:dyDescent="0.3">
      <c r="A13" s="424"/>
    </row>
    <row r="14" spans="1:15" ht="58" customHeight="1" x14ac:dyDescent="0.3">
      <c r="A14" s="424" t="s">
        <v>763</v>
      </c>
      <c r="B14" s="847" t="s">
        <v>835</v>
      </c>
      <c r="C14" s="847"/>
      <c r="D14" s="847"/>
      <c r="E14" s="847"/>
      <c r="F14" s="847"/>
      <c r="G14" s="847"/>
      <c r="H14" s="847"/>
      <c r="I14" s="847"/>
      <c r="J14" s="847"/>
      <c r="K14" s="847"/>
      <c r="L14" s="466"/>
      <c r="M14" s="466"/>
    </row>
    <row r="15" spans="1:15" ht="6" customHeight="1" x14ac:dyDescent="0.3">
      <c r="A15" s="424"/>
    </row>
    <row r="16" spans="1:15" ht="18" customHeight="1" x14ac:dyDescent="0.3">
      <c r="A16" s="424" t="s">
        <v>836</v>
      </c>
      <c r="B16" s="850" t="s">
        <v>837</v>
      </c>
      <c r="C16" s="850"/>
      <c r="D16" s="850"/>
      <c r="E16" s="850"/>
      <c r="F16" s="850"/>
      <c r="G16" s="850"/>
      <c r="H16" s="850"/>
      <c r="I16" s="850"/>
      <c r="J16" s="850"/>
      <c r="K16" s="850"/>
    </row>
    <row r="17" spans="1:13" ht="6" customHeight="1" x14ac:dyDescent="0.3">
      <c r="A17" s="424"/>
    </row>
    <row r="18" spans="1:13" ht="45" customHeight="1" x14ac:dyDescent="0.3">
      <c r="A18" s="424" t="s">
        <v>838</v>
      </c>
      <c r="B18" s="847" t="s">
        <v>839</v>
      </c>
      <c r="C18" s="847"/>
      <c r="D18" s="847"/>
      <c r="E18" s="847"/>
      <c r="F18" s="847"/>
      <c r="G18" s="847"/>
      <c r="H18" s="847"/>
      <c r="I18" s="847"/>
      <c r="J18" s="847"/>
      <c r="K18" s="847"/>
      <c r="L18" s="466"/>
      <c r="M18" s="466"/>
    </row>
    <row r="19" spans="1:13" ht="6" customHeight="1" x14ac:dyDescent="0.3">
      <c r="A19" s="424"/>
    </row>
    <row r="20" spans="1:13" ht="43" customHeight="1" x14ac:dyDescent="0.3">
      <c r="A20" s="424"/>
      <c r="B20" s="425" t="s">
        <v>777</v>
      </c>
      <c r="C20" s="847" t="s">
        <v>840</v>
      </c>
      <c r="D20" s="847"/>
      <c r="E20" s="847"/>
      <c r="F20" s="847"/>
      <c r="G20" s="847"/>
      <c r="H20" s="847"/>
      <c r="I20" s="847"/>
      <c r="J20" s="847"/>
      <c r="K20" s="847"/>
      <c r="L20" s="466"/>
      <c r="M20" s="466"/>
    </row>
    <row r="21" spans="1:13" ht="6" customHeight="1" x14ac:dyDescent="0.3">
      <c r="A21" s="424"/>
      <c r="B21" s="425"/>
    </row>
    <row r="22" spans="1:13" ht="58" customHeight="1" x14ac:dyDescent="0.3">
      <c r="A22" s="424"/>
      <c r="B22" s="425" t="s">
        <v>8</v>
      </c>
      <c r="C22" s="847" t="s">
        <v>841</v>
      </c>
      <c r="D22" s="847"/>
      <c r="E22" s="847"/>
      <c r="F22" s="847"/>
      <c r="G22" s="847"/>
      <c r="H22" s="847"/>
      <c r="I22" s="847"/>
      <c r="J22" s="847"/>
      <c r="K22" s="847"/>
      <c r="L22" s="466"/>
      <c r="M22" s="466"/>
    </row>
    <row r="23" spans="1:13" ht="6" customHeight="1" x14ac:dyDescent="0.3">
      <c r="A23" s="424"/>
      <c r="B23" s="425"/>
    </row>
    <row r="24" spans="1:13" ht="30" customHeight="1" x14ac:dyDescent="0.3">
      <c r="A24" s="424"/>
      <c r="B24" s="425" t="s">
        <v>10</v>
      </c>
      <c r="C24" s="847" t="s">
        <v>842</v>
      </c>
      <c r="D24" s="847"/>
      <c r="E24" s="847"/>
      <c r="F24" s="847"/>
      <c r="G24" s="847"/>
      <c r="H24" s="847"/>
      <c r="I24" s="847"/>
      <c r="J24" s="847"/>
      <c r="K24" s="847"/>
      <c r="L24" s="466"/>
      <c r="M24" s="466"/>
    </row>
    <row r="25" spans="1:13" ht="6" customHeight="1" x14ac:dyDescent="0.3">
      <c r="A25" s="424"/>
      <c r="B25" s="425"/>
    </row>
    <row r="26" spans="1:13" ht="30" customHeight="1" x14ac:dyDescent="0.3">
      <c r="A26" s="424"/>
      <c r="B26" s="425" t="s">
        <v>781</v>
      </c>
      <c r="C26" s="847" t="s">
        <v>843</v>
      </c>
      <c r="D26" s="847"/>
      <c r="E26" s="847"/>
      <c r="F26" s="847"/>
      <c r="G26" s="847"/>
      <c r="H26" s="847"/>
      <c r="I26" s="847"/>
      <c r="J26" s="847"/>
      <c r="K26" s="847"/>
      <c r="L26" s="466"/>
      <c r="M26" s="466"/>
    </row>
    <row r="27" spans="1:13" ht="6" customHeight="1" x14ac:dyDescent="0.3">
      <c r="A27" s="424"/>
    </row>
    <row r="28" spans="1:13" ht="18" customHeight="1" x14ac:dyDescent="0.3">
      <c r="A28" s="424" t="s">
        <v>844</v>
      </c>
      <c r="B28" s="847" t="s">
        <v>845</v>
      </c>
      <c r="C28" s="847"/>
      <c r="D28" s="847"/>
      <c r="E28" s="847"/>
      <c r="F28" s="847"/>
      <c r="G28" s="847"/>
      <c r="H28" s="847"/>
      <c r="I28" s="847"/>
      <c r="J28" s="847"/>
      <c r="K28" s="847"/>
      <c r="L28" s="466"/>
      <c r="M28" s="466"/>
    </row>
    <row r="29" spans="1:13" ht="6" customHeight="1" x14ac:dyDescent="0.3">
      <c r="A29" s="424"/>
    </row>
    <row r="30" spans="1:13" ht="31" customHeight="1" x14ac:dyDescent="0.3">
      <c r="A30" s="424" t="s">
        <v>846</v>
      </c>
      <c r="B30" s="847" t="s">
        <v>847</v>
      </c>
      <c r="C30" s="847"/>
      <c r="D30" s="847"/>
      <c r="E30" s="847"/>
      <c r="F30" s="847"/>
      <c r="G30" s="847"/>
      <c r="H30" s="847"/>
      <c r="I30" s="847"/>
      <c r="J30" s="847"/>
      <c r="K30" s="847"/>
      <c r="L30" s="466"/>
      <c r="M30" s="466"/>
    </row>
    <row r="31" spans="1:13" ht="6" customHeight="1" x14ac:dyDescent="0.3">
      <c r="A31" s="424"/>
    </row>
    <row r="32" spans="1:13" ht="29.15" customHeight="1" x14ac:dyDescent="0.3">
      <c r="A32" s="424"/>
      <c r="B32" s="425" t="s">
        <v>777</v>
      </c>
      <c r="C32" s="847" t="s">
        <v>848</v>
      </c>
      <c r="D32" s="847"/>
      <c r="E32" s="847"/>
      <c r="F32" s="847"/>
      <c r="G32" s="847"/>
      <c r="H32" s="847"/>
      <c r="I32" s="847"/>
      <c r="J32" s="847"/>
      <c r="K32" s="847"/>
      <c r="L32" s="466"/>
      <c r="M32" s="466"/>
    </row>
    <row r="33" spans="1:13" ht="6" customHeight="1" x14ac:dyDescent="0.3">
      <c r="A33" s="424"/>
      <c r="B33" s="425"/>
    </row>
    <row r="34" spans="1:13" ht="28" customHeight="1" x14ac:dyDescent="0.3">
      <c r="A34" s="424"/>
      <c r="B34" s="425" t="s">
        <v>8</v>
      </c>
      <c r="C34" s="847" t="s">
        <v>849</v>
      </c>
      <c r="D34" s="847"/>
      <c r="E34" s="847"/>
      <c r="F34" s="847"/>
      <c r="G34" s="847"/>
      <c r="H34" s="847"/>
      <c r="I34" s="847"/>
      <c r="J34" s="847"/>
      <c r="K34" s="847"/>
      <c r="L34" s="466"/>
      <c r="M34" s="466"/>
    </row>
    <row r="35" spans="1:13" ht="6" customHeight="1" x14ac:dyDescent="0.3">
      <c r="A35" s="424"/>
    </row>
    <row r="36" spans="1:13" ht="15" customHeight="1" x14ac:dyDescent="0.3">
      <c r="A36" s="424" t="s">
        <v>850</v>
      </c>
      <c r="B36" s="847" t="s">
        <v>851</v>
      </c>
      <c r="C36" s="847"/>
      <c r="D36" s="847"/>
      <c r="E36" s="847"/>
      <c r="F36" s="847"/>
      <c r="G36" s="847"/>
      <c r="H36" s="847"/>
      <c r="I36" s="847"/>
      <c r="J36" s="847"/>
      <c r="K36" s="847"/>
      <c r="L36" s="466"/>
      <c r="M36" s="466"/>
    </row>
    <row r="37" spans="1:13" ht="6" customHeight="1" x14ac:dyDescent="0.3">
      <c r="A37" s="424"/>
    </row>
    <row r="38" spans="1:13" ht="15" customHeight="1" x14ac:dyDescent="0.3">
      <c r="A38" s="424" t="s">
        <v>852</v>
      </c>
      <c r="B38" s="847" t="s">
        <v>853</v>
      </c>
      <c r="C38" s="847"/>
      <c r="D38" s="847"/>
      <c r="E38" s="847"/>
      <c r="F38" s="847"/>
      <c r="G38" s="847"/>
      <c r="H38" s="847"/>
      <c r="I38" s="847"/>
      <c r="J38" s="847"/>
      <c r="K38" s="847"/>
      <c r="L38" s="466"/>
      <c r="M38" s="466"/>
    </row>
    <row r="39" spans="1:13" ht="6" customHeight="1" x14ac:dyDescent="0.3">
      <c r="A39" s="424"/>
    </row>
    <row r="40" spans="1:13" ht="45" customHeight="1" x14ac:dyDescent="0.3">
      <c r="A40" s="424" t="s">
        <v>854</v>
      </c>
      <c r="B40" s="847" t="s">
        <v>855</v>
      </c>
      <c r="C40" s="847"/>
      <c r="D40" s="847"/>
      <c r="E40" s="847"/>
      <c r="F40" s="847"/>
      <c r="G40" s="847"/>
      <c r="H40" s="847"/>
      <c r="I40" s="847"/>
      <c r="J40" s="847"/>
      <c r="K40" s="847"/>
      <c r="L40" s="466"/>
      <c r="M40" s="466"/>
    </row>
    <row r="41" spans="1:13" x14ac:dyDescent="0.3">
      <c r="A41" s="424"/>
      <c r="B41" s="847" t="s">
        <v>856</v>
      </c>
      <c r="C41" s="847"/>
      <c r="D41" s="847"/>
      <c r="E41" s="847"/>
      <c r="F41" s="847"/>
      <c r="G41" s="847"/>
      <c r="H41" s="847"/>
      <c r="I41" s="847"/>
      <c r="J41" s="847"/>
      <c r="K41" s="847"/>
    </row>
    <row r="42" spans="1:13" ht="6" customHeight="1" x14ac:dyDescent="0.3">
      <c r="A42" s="426"/>
    </row>
    <row r="43" spans="1:13" ht="15" customHeight="1" x14ac:dyDescent="0.35">
      <c r="A43" s="100"/>
      <c r="B43" s="60" t="s">
        <v>857</v>
      </c>
    </row>
  </sheetData>
  <sheetProtection algorithmName="SHA-512" hashValue="36TB31YL0PU2lhq+4R8l+4Dxby4STsm3LZRUDVo0WBWi4EvqNLUgh1sxZHMH0HI6DoT+S5kY72AXSgyDBzZ9CQ==" saltValue="hIitD/tdKnvyX0DM53KM/Q==" spinCount="100000" sheet="1" objects="1" scenarios="1"/>
  <mergeCells count="22">
    <mergeCell ref="A1:K1"/>
    <mergeCell ref="A2:K2"/>
    <mergeCell ref="C26:K26"/>
    <mergeCell ref="A4:K4"/>
    <mergeCell ref="A6:K6"/>
    <mergeCell ref="B8:K8"/>
    <mergeCell ref="B10:K10"/>
    <mergeCell ref="B12:K12"/>
    <mergeCell ref="B14:K14"/>
    <mergeCell ref="B18:K18"/>
    <mergeCell ref="C20:K20"/>
    <mergeCell ref="C22:K22"/>
    <mergeCell ref="C24:K24"/>
    <mergeCell ref="B16:K16"/>
    <mergeCell ref="B40:K40"/>
    <mergeCell ref="B41:K41"/>
    <mergeCell ref="B28:K28"/>
    <mergeCell ref="B30:K30"/>
    <mergeCell ref="C32:K32"/>
    <mergeCell ref="C34:K34"/>
    <mergeCell ref="B36:K36"/>
    <mergeCell ref="B38:K38"/>
  </mergeCells>
  <hyperlinks>
    <hyperlink ref="B43" r:id="rId1" xr:uid="{34E7A698-0926-804A-8AE8-009A26203C62}"/>
  </hyperlinks>
  <pageMargins left="0.7" right="0.7" top="0.75" bottom="0.75" header="0.3" footer="0.3"/>
  <pageSetup scale="89" fitToHeight="0" orientation="portrait" horizontalDpi="1200" verticalDpi="1200" r:id="rId2"/>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7895C-50FD-A541-BAB7-8EDF69BF5B84}">
  <sheetPr>
    <pageSetUpPr fitToPage="1"/>
  </sheetPr>
  <dimension ref="A1:O695"/>
  <sheetViews>
    <sheetView zoomScaleNormal="100" workbookViewId="0">
      <selection activeCell="N7" sqref="N7"/>
    </sheetView>
  </sheetViews>
  <sheetFormatPr defaultColWidth="8.81640625" defaultRowHeight="14" x14ac:dyDescent="0.3"/>
  <cols>
    <col min="1" max="2" width="3.7265625" style="20" customWidth="1"/>
    <col min="3" max="10" width="8.81640625" style="20"/>
    <col min="11" max="11" width="10.81640625" style="20" customWidth="1"/>
    <col min="12" max="16384" width="8.81640625" style="20"/>
  </cols>
  <sheetData>
    <row r="1" spans="1:15" ht="15" customHeight="1" x14ac:dyDescent="0.3">
      <c r="A1" s="537" t="s">
        <v>0</v>
      </c>
      <c r="B1" s="537"/>
      <c r="C1" s="537"/>
      <c r="D1" s="537"/>
      <c r="E1" s="537"/>
      <c r="F1" s="537"/>
      <c r="G1" s="537"/>
      <c r="H1" s="537"/>
      <c r="I1" s="537"/>
      <c r="J1" s="537"/>
      <c r="K1" s="537"/>
      <c r="L1" s="94"/>
      <c r="M1" s="94"/>
      <c r="N1" s="94"/>
      <c r="O1" s="94"/>
    </row>
    <row r="2" spans="1:15" ht="15" customHeight="1" x14ac:dyDescent="0.3">
      <c r="A2" s="863" t="s">
        <v>858</v>
      </c>
      <c r="B2" s="864"/>
      <c r="C2" s="864"/>
      <c r="D2" s="864"/>
      <c r="E2" s="864"/>
      <c r="F2" s="864"/>
      <c r="G2" s="864"/>
      <c r="H2" s="864"/>
      <c r="I2" s="864"/>
      <c r="J2" s="864"/>
      <c r="K2" s="864"/>
      <c r="L2" s="470"/>
    </row>
    <row r="3" spans="1:15" ht="15" customHeight="1" x14ac:dyDescent="0.3">
      <c r="A3" s="863" t="s">
        <v>859</v>
      </c>
      <c r="B3" s="864"/>
      <c r="C3" s="864"/>
      <c r="D3" s="864"/>
      <c r="E3" s="864"/>
      <c r="F3" s="864"/>
      <c r="G3" s="864"/>
      <c r="H3" s="864"/>
      <c r="I3" s="864"/>
      <c r="J3" s="864"/>
      <c r="K3" s="864"/>
      <c r="L3" s="470"/>
    </row>
    <row r="4" spans="1:15" ht="15" customHeight="1" x14ac:dyDescent="0.3"/>
    <row r="5" spans="1:15" ht="102" customHeight="1" x14ac:dyDescent="0.3">
      <c r="A5" s="847" t="s">
        <v>860</v>
      </c>
      <c r="B5" s="847"/>
      <c r="C5" s="847"/>
      <c r="D5" s="847"/>
      <c r="E5" s="847"/>
      <c r="F5" s="847"/>
      <c r="G5" s="847"/>
      <c r="H5" s="847"/>
      <c r="I5" s="847"/>
      <c r="J5" s="847"/>
      <c r="K5" s="847"/>
      <c r="L5" s="445"/>
    </row>
    <row r="6" spans="1:15" ht="20.149999999999999" customHeight="1" x14ac:dyDescent="0.3"/>
    <row r="7" spans="1:15" ht="20.149999999999999" customHeight="1" x14ac:dyDescent="0.3">
      <c r="A7" s="20" t="s">
        <v>861</v>
      </c>
      <c r="D7" s="865">
        <f>'I. Applicant Info'!G13</f>
        <v>0</v>
      </c>
      <c r="E7" s="865"/>
      <c r="F7" s="865"/>
      <c r="G7" s="865"/>
      <c r="H7" s="865"/>
      <c r="I7" s="865"/>
      <c r="J7" s="865"/>
      <c r="K7" s="865"/>
    </row>
    <row r="8" spans="1:15" ht="10.4" customHeight="1" x14ac:dyDescent="0.3">
      <c r="D8" s="1"/>
      <c r="E8" s="1"/>
      <c r="F8" s="1"/>
      <c r="G8" s="1"/>
      <c r="H8" s="1"/>
      <c r="I8" s="1"/>
      <c r="J8" s="1"/>
      <c r="K8" s="1"/>
    </row>
    <row r="9" spans="1:15" ht="20.149999999999999" customHeight="1" x14ac:dyDescent="0.3">
      <c r="A9" s="20" t="s">
        <v>862</v>
      </c>
      <c r="D9" s="865">
        <f>'III. Prj. Description'!E6</f>
        <v>0</v>
      </c>
      <c r="E9" s="865"/>
      <c r="F9" s="865"/>
      <c r="G9" s="865"/>
      <c r="H9" s="865"/>
      <c r="I9" s="865"/>
      <c r="J9" s="865"/>
      <c r="K9" s="865"/>
    </row>
    <row r="10" spans="1:15" ht="10.4" customHeight="1" x14ac:dyDescent="0.3">
      <c r="D10" s="1"/>
      <c r="E10" s="1"/>
      <c r="F10" s="1"/>
      <c r="G10" s="1"/>
      <c r="H10" s="1"/>
      <c r="I10" s="1"/>
      <c r="J10" s="1"/>
      <c r="K10" s="1"/>
    </row>
    <row r="11" spans="1:15" ht="20.149999999999999" customHeight="1" x14ac:dyDescent="0.3">
      <c r="A11" s="20" t="s">
        <v>863</v>
      </c>
      <c r="D11" s="865">
        <f>'II. Site Info'!H6</f>
        <v>0</v>
      </c>
      <c r="E11" s="865"/>
      <c r="F11" s="865"/>
      <c r="G11" s="865"/>
      <c r="H11" s="865"/>
      <c r="I11" s="865"/>
      <c r="J11" s="865"/>
      <c r="K11" s="865"/>
    </row>
    <row r="12" spans="1:15" ht="20.149999999999999" customHeight="1" x14ac:dyDescent="0.3">
      <c r="D12" s="866">
        <f>'II. Site Info'!H7</f>
        <v>0</v>
      </c>
      <c r="E12" s="866"/>
      <c r="F12" s="866"/>
      <c r="G12" s="866"/>
      <c r="H12" s="866"/>
      <c r="I12" s="866"/>
      <c r="J12" s="866"/>
      <c r="K12" s="866"/>
    </row>
    <row r="13" spans="1:15" ht="20.149999999999999" customHeight="1" x14ac:dyDescent="0.3">
      <c r="D13" s="866">
        <f>'II. Site Info'!H8</f>
        <v>0</v>
      </c>
      <c r="E13" s="866"/>
      <c r="F13" s="866"/>
      <c r="G13" s="866"/>
      <c r="H13" s="866"/>
      <c r="I13" s="866"/>
      <c r="J13" s="866"/>
      <c r="K13" s="866"/>
      <c r="L13" s="469"/>
    </row>
    <row r="14" spans="1:15" ht="20.149999999999999" customHeight="1" x14ac:dyDescent="0.3">
      <c r="D14" s="866">
        <f>'II. Site Info'!H9</f>
        <v>0</v>
      </c>
      <c r="E14" s="866"/>
      <c r="F14" s="866"/>
      <c r="G14" s="866"/>
      <c r="H14" s="866"/>
      <c r="I14" s="866"/>
      <c r="J14" s="866"/>
      <c r="K14" s="866"/>
    </row>
    <row r="15" spans="1:15" ht="20.149999999999999" customHeight="1" x14ac:dyDescent="0.3"/>
    <row r="16" spans="1:15" ht="20.149999999999999" customHeight="1" x14ac:dyDescent="0.3">
      <c r="A16" s="94" t="s">
        <v>864</v>
      </c>
    </row>
    <row r="17" spans="1:12" ht="10.4" customHeight="1" x14ac:dyDescent="0.3"/>
    <row r="18" spans="1:12" ht="20.149999999999999" customHeight="1" x14ac:dyDescent="0.3">
      <c r="A18" s="427" t="s">
        <v>757</v>
      </c>
      <c r="B18" s="20" t="s">
        <v>865</v>
      </c>
    </row>
    <row r="19" spans="1:12" ht="20.149999999999999" customHeight="1" x14ac:dyDescent="0.3">
      <c r="B19" s="550"/>
      <c r="C19" s="867"/>
      <c r="D19" s="867"/>
      <c r="E19" s="867"/>
      <c r="F19" s="867"/>
      <c r="G19" s="867"/>
      <c r="H19" s="867"/>
      <c r="I19" s="867"/>
      <c r="J19" s="867"/>
      <c r="K19" s="867"/>
      <c r="L19" s="445"/>
    </row>
    <row r="20" spans="1:12" ht="10.4" customHeight="1" x14ac:dyDescent="0.3"/>
    <row r="21" spans="1:12" ht="20.149999999999999" customHeight="1" x14ac:dyDescent="0.3">
      <c r="A21" s="427" t="s">
        <v>759</v>
      </c>
      <c r="B21" s="20" t="s">
        <v>866</v>
      </c>
    </row>
    <row r="22" spans="1:12" ht="6" customHeight="1" x14ac:dyDescent="0.3"/>
    <row r="23" spans="1:12" ht="20.149999999999999" customHeight="1" x14ac:dyDescent="0.3">
      <c r="B23" s="4"/>
      <c r="C23" s="20" t="s">
        <v>867</v>
      </c>
    </row>
    <row r="24" spans="1:12" ht="6" customHeight="1" x14ac:dyDescent="0.3"/>
    <row r="25" spans="1:12" ht="20.149999999999999" customHeight="1" x14ac:dyDescent="0.3">
      <c r="B25" s="4"/>
      <c r="C25" s="20" t="s">
        <v>868</v>
      </c>
    </row>
    <row r="26" spans="1:12" ht="6" customHeight="1" x14ac:dyDescent="0.3"/>
    <row r="27" spans="1:12" ht="20.149999999999999" customHeight="1" x14ac:dyDescent="0.3">
      <c r="B27" s="4"/>
      <c r="C27" s="20" t="s">
        <v>869</v>
      </c>
    </row>
    <row r="28" spans="1:12" ht="6" customHeight="1" x14ac:dyDescent="0.3"/>
    <row r="29" spans="1:12" ht="20.149999999999999" customHeight="1" x14ac:dyDescent="0.3">
      <c r="B29" s="4"/>
      <c r="C29" s="20" t="s">
        <v>870</v>
      </c>
    </row>
    <row r="30" spans="1:12" ht="6" customHeight="1" x14ac:dyDescent="0.3"/>
    <row r="31" spans="1:12" ht="20.149999999999999" customHeight="1" x14ac:dyDescent="0.3">
      <c r="B31" s="4"/>
      <c r="C31" s="20" t="s">
        <v>871</v>
      </c>
    </row>
    <row r="32" spans="1:12" ht="6" customHeight="1" x14ac:dyDescent="0.3"/>
    <row r="33" spans="1:12" ht="20.149999999999999" customHeight="1" x14ac:dyDescent="0.3">
      <c r="B33" s="4"/>
      <c r="C33" s="20" t="s">
        <v>872</v>
      </c>
    </row>
    <row r="34" spans="1:12" ht="6" customHeight="1" x14ac:dyDescent="0.3"/>
    <row r="35" spans="1:12" ht="20.149999999999999" customHeight="1" x14ac:dyDescent="0.3">
      <c r="B35" s="4"/>
      <c r="C35" s="20" t="s">
        <v>873</v>
      </c>
    </row>
    <row r="36" spans="1:12" ht="6" customHeight="1" x14ac:dyDescent="0.3"/>
    <row r="37" spans="1:12" ht="20.149999999999999" customHeight="1" x14ac:dyDescent="0.3">
      <c r="B37" s="4"/>
      <c r="C37" s="20" t="s">
        <v>201</v>
      </c>
    </row>
    <row r="38" spans="1:12" ht="6" customHeight="1" x14ac:dyDescent="0.3"/>
    <row r="39" spans="1:12" ht="20.149999999999999" customHeight="1" x14ac:dyDescent="0.3">
      <c r="B39" s="20" t="s">
        <v>874</v>
      </c>
    </row>
    <row r="40" spans="1:12" ht="60" customHeight="1" x14ac:dyDescent="0.3">
      <c r="B40" s="558"/>
      <c r="C40" s="847"/>
      <c r="D40" s="847"/>
      <c r="E40" s="847"/>
      <c r="F40" s="847"/>
      <c r="G40" s="847"/>
      <c r="H40" s="847"/>
      <c r="I40" s="847"/>
      <c r="J40" s="847"/>
      <c r="K40" s="847"/>
      <c r="L40" s="466"/>
    </row>
    <row r="41" spans="1:12" ht="10.4" customHeight="1" x14ac:dyDescent="0.3"/>
    <row r="42" spans="1:12" ht="20.149999999999999" customHeight="1" x14ac:dyDescent="0.3">
      <c r="A42" s="427" t="s">
        <v>761</v>
      </c>
      <c r="B42" s="20" t="s">
        <v>875</v>
      </c>
    </row>
    <row r="43" spans="1:12" ht="6" customHeight="1" x14ac:dyDescent="0.3"/>
    <row r="44" spans="1:12" ht="20.149999999999999" customHeight="1" x14ac:dyDescent="0.3">
      <c r="B44" s="20" t="s">
        <v>876</v>
      </c>
    </row>
    <row r="45" spans="1:12" ht="6" customHeight="1" x14ac:dyDescent="0.3"/>
    <row r="46" spans="1:12" ht="20.149999999999999" customHeight="1" x14ac:dyDescent="0.3">
      <c r="B46" s="4"/>
      <c r="C46" s="20" t="s">
        <v>222</v>
      </c>
    </row>
    <row r="47" spans="1:12" ht="6" customHeight="1" x14ac:dyDescent="0.3"/>
    <row r="48" spans="1:12" ht="20.149999999999999" customHeight="1" x14ac:dyDescent="0.3">
      <c r="B48" s="4"/>
      <c r="C48" s="20" t="s">
        <v>223</v>
      </c>
    </row>
    <row r="49" spans="1:12" ht="6" customHeight="1" x14ac:dyDescent="0.3"/>
    <row r="50" spans="1:12" ht="20.149999999999999" customHeight="1" x14ac:dyDescent="0.3">
      <c r="B50" s="20" t="s">
        <v>877</v>
      </c>
    </row>
    <row r="51" spans="1:12" ht="57.65" customHeight="1" x14ac:dyDescent="0.3">
      <c r="B51" s="558"/>
      <c r="C51" s="847"/>
      <c r="D51" s="847"/>
      <c r="E51" s="847"/>
      <c r="F51" s="847"/>
      <c r="G51" s="847"/>
      <c r="H51" s="847"/>
      <c r="I51" s="847"/>
      <c r="J51" s="847"/>
      <c r="K51" s="847"/>
      <c r="L51" s="466"/>
    </row>
    <row r="52" spans="1:12" ht="10.4" customHeight="1" x14ac:dyDescent="0.3"/>
    <row r="53" spans="1:12" ht="32.15" customHeight="1" x14ac:dyDescent="0.3">
      <c r="A53" s="428" t="s">
        <v>763</v>
      </c>
      <c r="B53" s="532" t="s">
        <v>878</v>
      </c>
      <c r="C53" s="532"/>
      <c r="D53" s="532"/>
      <c r="E53" s="532"/>
      <c r="F53" s="532"/>
      <c r="G53" s="532"/>
      <c r="H53" s="532"/>
      <c r="I53" s="532"/>
      <c r="J53" s="532"/>
      <c r="K53" s="532"/>
      <c r="L53" s="444"/>
    </row>
    <row r="54" spans="1:12" ht="6" customHeight="1" x14ac:dyDescent="0.3"/>
    <row r="55" spans="1:12" ht="20.149999999999999" customHeight="1" x14ac:dyDescent="0.3">
      <c r="B55" s="4"/>
      <c r="C55" s="20" t="s">
        <v>222</v>
      </c>
    </row>
    <row r="56" spans="1:12" ht="6" customHeight="1" x14ac:dyDescent="0.3"/>
    <row r="57" spans="1:12" ht="20.149999999999999" customHeight="1" x14ac:dyDescent="0.3">
      <c r="B57" s="4"/>
      <c r="C57" s="20" t="s">
        <v>223</v>
      </c>
    </row>
    <row r="58" spans="1:12" ht="6" customHeight="1" x14ac:dyDescent="0.3"/>
    <row r="59" spans="1:12" ht="20.149999999999999" customHeight="1" x14ac:dyDescent="0.3">
      <c r="B59" s="20" t="s">
        <v>879</v>
      </c>
    </row>
    <row r="60" spans="1:12" ht="57.65" customHeight="1" x14ac:dyDescent="0.3">
      <c r="B60" s="558"/>
      <c r="C60" s="847"/>
      <c r="D60" s="847"/>
      <c r="E60" s="847"/>
      <c r="F60" s="847"/>
      <c r="G60" s="847"/>
      <c r="H60" s="847"/>
      <c r="I60" s="847"/>
      <c r="J60" s="847"/>
      <c r="K60" s="847"/>
      <c r="L60" s="466"/>
    </row>
    <row r="61" spans="1:12" ht="10.4" customHeight="1" x14ac:dyDescent="0.3"/>
    <row r="62" spans="1:12" ht="28.4" customHeight="1" x14ac:dyDescent="0.3">
      <c r="A62" s="427" t="s">
        <v>765</v>
      </c>
      <c r="B62" s="548" t="s">
        <v>880</v>
      </c>
      <c r="C62" s="548"/>
      <c r="D62" s="548"/>
      <c r="E62" s="548"/>
      <c r="F62" s="548"/>
      <c r="G62" s="548"/>
      <c r="H62" s="548"/>
      <c r="I62" s="548"/>
      <c r="J62" s="548"/>
      <c r="K62" s="548"/>
    </row>
    <row r="63" spans="1:12" ht="20.149999999999999" customHeight="1" x14ac:dyDescent="0.3">
      <c r="B63" s="4"/>
      <c r="C63" s="20" t="s">
        <v>881</v>
      </c>
    </row>
    <row r="64" spans="1:12" ht="10.4" customHeight="1" x14ac:dyDescent="0.3"/>
    <row r="65" spans="1:12" ht="33" customHeight="1" x14ac:dyDescent="0.3">
      <c r="A65" s="428" t="s">
        <v>767</v>
      </c>
      <c r="B65" s="532" t="s">
        <v>882</v>
      </c>
      <c r="C65" s="532"/>
      <c r="D65" s="532"/>
      <c r="E65" s="532"/>
      <c r="F65" s="532"/>
      <c r="G65" s="532"/>
      <c r="H65" s="532"/>
      <c r="I65" s="532"/>
      <c r="J65" s="532"/>
      <c r="K65" s="532"/>
      <c r="L65" s="444"/>
    </row>
    <row r="66" spans="1:12" ht="20.149999999999999" customHeight="1" x14ac:dyDescent="0.3">
      <c r="B66" s="4"/>
      <c r="C66" s="20" t="s">
        <v>883</v>
      </c>
    </row>
    <row r="67" spans="1:12" ht="20.149999999999999" customHeight="1" x14ac:dyDescent="0.3"/>
    <row r="68" spans="1:12" ht="20.149999999999999" customHeight="1" x14ac:dyDescent="0.3">
      <c r="A68" s="94" t="s">
        <v>884</v>
      </c>
    </row>
    <row r="69" spans="1:12" ht="10.4" customHeight="1" x14ac:dyDescent="0.3"/>
    <row r="70" spans="1:12" ht="31.4" customHeight="1" x14ac:dyDescent="0.3">
      <c r="A70" s="428" t="s">
        <v>757</v>
      </c>
      <c r="B70" s="532" t="s">
        <v>885</v>
      </c>
      <c r="C70" s="532"/>
      <c r="D70" s="532"/>
      <c r="E70" s="532"/>
      <c r="F70" s="532"/>
      <c r="G70" s="532"/>
      <c r="H70" s="532"/>
      <c r="I70" s="532"/>
      <c r="J70" s="532"/>
      <c r="K70" s="532"/>
      <c r="L70" s="444"/>
    </row>
    <row r="71" spans="1:12" ht="6" customHeight="1" x14ac:dyDescent="0.3">
      <c r="A71" s="160"/>
    </row>
    <row r="72" spans="1:12" ht="20.149999999999999" customHeight="1" x14ac:dyDescent="0.3">
      <c r="B72" s="4"/>
      <c r="C72" s="20" t="s">
        <v>222</v>
      </c>
    </row>
    <row r="73" spans="1:12" ht="6" customHeight="1" x14ac:dyDescent="0.3"/>
    <row r="74" spans="1:12" ht="20.149999999999999" customHeight="1" x14ac:dyDescent="0.3">
      <c r="B74" s="4"/>
      <c r="C74" s="20" t="s">
        <v>223</v>
      </c>
    </row>
    <row r="75" spans="1:12" ht="6" customHeight="1" x14ac:dyDescent="0.3"/>
    <row r="76" spans="1:12" ht="20.149999999999999" customHeight="1" x14ac:dyDescent="0.3">
      <c r="B76" s="20" t="s">
        <v>886</v>
      </c>
    </row>
    <row r="77" spans="1:12" ht="45" customHeight="1" x14ac:dyDescent="0.3">
      <c r="B77" s="558"/>
      <c r="C77" s="847"/>
      <c r="D77" s="847"/>
      <c r="E77" s="847"/>
      <c r="F77" s="847"/>
      <c r="G77" s="847"/>
      <c r="H77" s="847"/>
      <c r="I77" s="847"/>
      <c r="J77" s="847"/>
      <c r="K77" s="847"/>
      <c r="L77" s="444"/>
    </row>
    <row r="78" spans="1:12" ht="10.4" customHeight="1" x14ac:dyDescent="0.3"/>
    <row r="79" spans="1:12" ht="20.149999999999999" customHeight="1" x14ac:dyDescent="0.3">
      <c r="A79" s="428" t="s">
        <v>759</v>
      </c>
      <c r="B79" s="160" t="s">
        <v>887</v>
      </c>
    </row>
    <row r="80" spans="1:12" ht="57.65" customHeight="1" x14ac:dyDescent="0.3">
      <c r="B80" s="862"/>
      <c r="C80" s="532"/>
      <c r="D80" s="532"/>
      <c r="E80" s="532"/>
      <c r="F80" s="532"/>
      <c r="G80" s="532"/>
      <c r="H80" s="532"/>
      <c r="I80" s="532"/>
      <c r="J80" s="532"/>
      <c r="K80" s="532"/>
      <c r="L80" s="444"/>
    </row>
    <row r="81" spans="1:12" ht="10.4" customHeight="1" x14ac:dyDescent="0.3"/>
    <row r="82" spans="1:12" ht="32.15" customHeight="1" x14ac:dyDescent="0.3">
      <c r="A82" s="428" t="s">
        <v>761</v>
      </c>
      <c r="B82" s="532" t="s">
        <v>888</v>
      </c>
      <c r="C82" s="532"/>
      <c r="D82" s="532"/>
      <c r="E82" s="532"/>
      <c r="F82" s="532"/>
      <c r="G82" s="532"/>
      <c r="H82" s="532"/>
      <c r="I82" s="532"/>
      <c r="J82" s="532"/>
      <c r="K82" s="532"/>
      <c r="L82" s="444"/>
    </row>
    <row r="83" spans="1:12" ht="6" customHeight="1" x14ac:dyDescent="0.3"/>
    <row r="84" spans="1:12" ht="20.149999999999999" customHeight="1" x14ac:dyDescent="0.3">
      <c r="B84" s="4"/>
      <c r="C84" s="20" t="s">
        <v>883</v>
      </c>
    </row>
    <row r="85" spans="1:12" ht="20.149999999999999" customHeight="1" x14ac:dyDescent="0.3"/>
    <row r="86" spans="1:12" s="94" customFormat="1" ht="20.149999999999999" customHeight="1" x14ac:dyDescent="0.3">
      <c r="A86" s="94" t="s">
        <v>889</v>
      </c>
    </row>
    <row r="87" spans="1:12" ht="6" customHeight="1" x14ac:dyDescent="0.3"/>
    <row r="88" spans="1:12" ht="20.149999999999999" customHeight="1" x14ac:dyDescent="0.3">
      <c r="A88" s="428" t="s">
        <v>757</v>
      </c>
      <c r="B88" s="160" t="s">
        <v>890</v>
      </c>
    </row>
    <row r="89" spans="1:12" ht="6" customHeight="1" x14ac:dyDescent="0.3"/>
    <row r="90" spans="1:12" ht="20.149999999999999" customHeight="1" x14ac:dyDescent="0.3">
      <c r="B90" s="4"/>
      <c r="C90" s="20" t="s">
        <v>222</v>
      </c>
    </row>
    <row r="91" spans="1:12" ht="6" customHeight="1" x14ac:dyDescent="0.3"/>
    <row r="92" spans="1:12" ht="20.149999999999999" customHeight="1" x14ac:dyDescent="0.3">
      <c r="B92" s="4"/>
      <c r="C92" s="20" t="s">
        <v>223</v>
      </c>
    </row>
    <row r="93" spans="1:12" ht="10.4" customHeight="1" x14ac:dyDescent="0.3"/>
    <row r="94" spans="1:12" ht="20.149999999999999" customHeight="1" x14ac:dyDescent="0.3">
      <c r="A94" s="428" t="s">
        <v>759</v>
      </c>
      <c r="B94" s="160" t="s">
        <v>891</v>
      </c>
    </row>
    <row r="95" spans="1:12" ht="6" customHeight="1" x14ac:dyDescent="0.3"/>
    <row r="96" spans="1:12" ht="20.149999999999999" customHeight="1" x14ac:dyDescent="0.3">
      <c r="B96" s="4"/>
      <c r="C96" s="20" t="s">
        <v>892</v>
      </c>
    </row>
    <row r="97" spans="2:12" ht="6" customHeight="1" x14ac:dyDescent="0.3"/>
    <row r="98" spans="2:12" ht="20.149999999999999" customHeight="1" x14ac:dyDescent="0.3">
      <c r="B98" s="4"/>
      <c r="C98" s="20" t="s">
        <v>893</v>
      </c>
    </row>
    <row r="99" spans="2:12" ht="6" customHeight="1" x14ac:dyDescent="0.3"/>
    <row r="100" spans="2:12" ht="20.149999999999999" customHeight="1" x14ac:dyDescent="0.3">
      <c r="B100" s="4"/>
      <c r="C100" s="20" t="s">
        <v>894</v>
      </c>
    </row>
    <row r="101" spans="2:12" ht="6" customHeight="1" x14ac:dyDescent="0.3"/>
    <row r="102" spans="2:12" ht="20.149999999999999" customHeight="1" x14ac:dyDescent="0.3">
      <c r="B102" s="20" t="s">
        <v>895</v>
      </c>
    </row>
    <row r="103" spans="2:12" ht="20.149999999999999" customHeight="1" x14ac:dyDescent="0.3">
      <c r="B103" s="567"/>
      <c r="C103" s="847"/>
      <c r="D103" s="847"/>
      <c r="E103" s="847"/>
      <c r="F103" s="847"/>
      <c r="G103" s="847"/>
      <c r="H103" s="847"/>
      <c r="I103" s="847"/>
      <c r="J103" s="847"/>
      <c r="K103" s="847"/>
      <c r="L103" s="41"/>
    </row>
    <row r="104" spans="2:12" ht="10.4" customHeight="1" x14ac:dyDescent="0.3"/>
    <row r="105" spans="2:12" ht="20.149999999999999" customHeight="1" x14ac:dyDescent="0.3">
      <c r="B105" s="20" t="s">
        <v>896</v>
      </c>
    </row>
    <row r="106" spans="2:12" ht="20.149999999999999" customHeight="1" x14ac:dyDescent="0.3">
      <c r="B106" s="567"/>
      <c r="C106" s="847"/>
      <c r="D106" s="847"/>
      <c r="E106" s="847"/>
      <c r="F106" s="847"/>
      <c r="G106" s="847"/>
      <c r="H106" s="847"/>
      <c r="I106" s="847"/>
      <c r="J106" s="847"/>
      <c r="K106" s="847"/>
      <c r="L106" s="41"/>
    </row>
    <row r="107" spans="2:12" ht="10.4" customHeight="1" x14ac:dyDescent="0.3"/>
    <row r="108" spans="2:12" ht="20.149999999999999" customHeight="1" x14ac:dyDescent="0.3">
      <c r="B108" s="20" t="s">
        <v>897</v>
      </c>
    </row>
    <row r="109" spans="2:12" ht="20.149999999999999" customHeight="1" x14ac:dyDescent="0.3">
      <c r="B109" s="567"/>
      <c r="C109" s="847"/>
      <c r="D109" s="847"/>
      <c r="E109" s="847"/>
      <c r="F109" s="847"/>
      <c r="G109" s="847"/>
      <c r="H109" s="847"/>
      <c r="I109" s="847"/>
      <c r="J109" s="847"/>
      <c r="K109" s="847"/>
      <c r="L109" s="41"/>
    </row>
    <row r="110" spans="2:12" ht="10.4" customHeight="1" x14ac:dyDescent="0.3"/>
    <row r="111" spans="2:12" ht="20.149999999999999" customHeight="1" x14ac:dyDescent="0.3">
      <c r="B111" s="20" t="s">
        <v>898</v>
      </c>
    </row>
    <row r="112" spans="2:12" ht="80.150000000000006" customHeight="1" x14ac:dyDescent="0.3">
      <c r="B112" s="567"/>
      <c r="C112" s="847"/>
      <c r="D112" s="847"/>
      <c r="E112" s="847"/>
      <c r="F112" s="847"/>
      <c r="G112" s="847"/>
      <c r="H112" s="847"/>
      <c r="I112" s="847"/>
      <c r="J112" s="847"/>
      <c r="K112" s="847"/>
      <c r="L112" s="41"/>
    </row>
    <row r="113" spans="1:12" ht="20.149999999999999" customHeight="1" x14ac:dyDescent="0.3"/>
    <row r="114" spans="1:12" ht="20.149999999999999" customHeight="1" x14ac:dyDescent="0.3">
      <c r="A114" s="94" t="s">
        <v>899</v>
      </c>
    </row>
    <row r="115" spans="1:12" ht="6" customHeight="1" x14ac:dyDescent="0.3"/>
    <row r="116" spans="1:12" ht="20.149999999999999" customHeight="1" x14ac:dyDescent="0.3">
      <c r="A116" s="428" t="s">
        <v>757</v>
      </c>
      <c r="B116" s="160" t="s">
        <v>900</v>
      </c>
    </row>
    <row r="117" spans="1:12" ht="6" customHeight="1" x14ac:dyDescent="0.3"/>
    <row r="118" spans="1:12" ht="20.149999999999999" customHeight="1" x14ac:dyDescent="0.3">
      <c r="B118" s="4"/>
      <c r="C118" s="20" t="s">
        <v>222</v>
      </c>
    </row>
    <row r="119" spans="1:12" ht="6" customHeight="1" x14ac:dyDescent="0.3"/>
    <row r="120" spans="1:12" ht="20.149999999999999" customHeight="1" x14ac:dyDescent="0.3">
      <c r="B120" s="4"/>
      <c r="C120" s="20" t="s">
        <v>223</v>
      </c>
    </row>
    <row r="121" spans="1:12" ht="6" customHeight="1" x14ac:dyDescent="0.3"/>
    <row r="122" spans="1:12" ht="20.149999999999999" customHeight="1" x14ac:dyDescent="0.3">
      <c r="B122" s="20" t="s">
        <v>901</v>
      </c>
    </row>
    <row r="123" spans="1:12" ht="32.5" customHeight="1" x14ac:dyDescent="0.3">
      <c r="B123" s="859"/>
      <c r="C123" s="847"/>
      <c r="D123" s="847"/>
      <c r="E123" s="847"/>
      <c r="F123" s="847"/>
      <c r="G123" s="847"/>
      <c r="H123" s="847"/>
      <c r="I123" s="847"/>
      <c r="J123" s="847"/>
      <c r="K123" s="847"/>
      <c r="L123" s="42"/>
    </row>
    <row r="124" spans="1:12" ht="10.4" customHeight="1" x14ac:dyDescent="0.3"/>
    <row r="125" spans="1:12" ht="32.15" customHeight="1" x14ac:dyDescent="0.3">
      <c r="A125" s="428" t="s">
        <v>759</v>
      </c>
      <c r="B125" s="532" t="s">
        <v>902</v>
      </c>
      <c r="C125" s="548"/>
      <c r="D125" s="548"/>
      <c r="E125" s="548"/>
      <c r="F125" s="548"/>
      <c r="G125" s="548"/>
      <c r="H125" s="548"/>
      <c r="I125" s="548"/>
      <c r="J125" s="548"/>
      <c r="K125" s="548"/>
      <c r="L125" s="445"/>
    </row>
    <row r="126" spans="1:12" ht="6" customHeight="1" x14ac:dyDescent="0.3"/>
    <row r="127" spans="1:12" ht="20.149999999999999" customHeight="1" x14ac:dyDescent="0.3">
      <c r="B127" s="4"/>
      <c r="C127" s="20" t="s">
        <v>222</v>
      </c>
    </row>
    <row r="128" spans="1:12" ht="6" customHeight="1" x14ac:dyDescent="0.3"/>
    <row r="129" spans="1:12" ht="20.149999999999999" customHeight="1" x14ac:dyDescent="0.3">
      <c r="B129" s="4"/>
      <c r="C129" s="20" t="s">
        <v>223</v>
      </c>
    </row>
    <row r="130" spans="1:12" ht="6" customHeight="1" x14ac:dyDescent="0.3"/>
    <row r="131" spans="1:12" ht="20.149999999999999" customHeight="1" x14ac:dyDescent="0.3">
      <c r="B131" s="4"/>
      <c r="C131" s="20" t="s">
        <v>903</v>
      </c>
    </row>
    <row r="132" spans="1:12" ht="6" customHeight="1" x14ac:dyDescent="0.3"/>
    <row r="133" spans="1:12" ht="20.149999999999999" customHeight="1" x14ac:dyDescent="0.3">
      <c r="B133" s="20" t="s">
        <v>879</v>
      </c>
    </row>
    <row r="134" spans="1:12" ht="60.65" customHeight="1" x14ac:dyDescent="0.3">
      <c r="B134" s="860"/>
      <c r="C134" s="532"/>
      <c r="D134" s="532"/>
      <c r="E134" s="532"/>
      <c r="F134" s="532"/>
      <c r="G134" s="532"/>
      <c r="H134" s="532"/>
      <c r="I134" s="532"/>
      <c r="J134" s="532"/>
      <c r="K134" s="532"/>
      <c r="L134" s="41"/>
    </row>
    <row r="135" spans="1:12" ht="10.4" customHeight="1" x14ac:dyDescent="0.3"/>
    <row r="136" spans="1:12" ht="20.149999999999999" customHeight="1" x14ac:dyDescent="0.3">
      <c r="A136" s="428" t="s">
        <v>761</v>
      </c>
      <c r="B136" s="160" t="s">
        <v>904</v>
      </c>
    </row>
    <row r="137" spans="1:12" ht="6" customHeight="1" x14ac:dyDescent="0.3"/>
    <row r="138" spans="1:12" ht="20.149999999999999" customHeight="1" x14ac:dyDescent="0.3">
      <c r="B138" s="4"/>
      <c r="C138" s="20" t="s">
        <v>222</v>
      </c>
    </row>
    <row r="139" spans="1:12" ht="6" customHeight="1" x14ac:dyDescent="0.3"/>
    <row r="140" spans="1:12" ht="20.149999999999999" customHeight="1" x14ac:dyDescent="0.3">
      <c r="B140" s="4"/>
      <c r="C140" s="20" t="s">
        <v>223</v>
      </c>
    </row>
    <row r="141" spans="1:12" ht="6" customHeight="1" x14ac:dyDescent="0.3"/>
    <row r="142" spans="1:12" ht="20.149999999999999" customHeight="1" x14ac:dyDescent="0.3">
      <c r="B142" s="4"/>
      <c r="C142" s="20" t="s">
        <v>903</v>
      </c>
    </row>
    <row r="143" spans="1:12" ht="6" customHeight="1" x14ac:dyDescent="0.3"/>
    <row r="144" spans="1:12" ht="20.149999999999999" customHeight="1" x14ac:dyDescent="0.3">
      <c r="B144" s="20" t="s">
        <v>905</v>
      </c>
    </row>
    <row r="145" spans="1:12" ht="20.149999999999999" customHeight="1" x14ac:dyDescent="0.3">
      <c r="B145" s="4"/>
      <c r="C145" s="20" t="s">
        <v>883</v>
      </c>
    </row>
    <row r="146" spans="1:12" ht="10.4" customHeight="1" x14ac:dyDescent="0.3"/>
    <row r="147" spans="1:12" ht="32.15" customHeight="1" x14ac:dyDescent="0.3">
      <c r="A147" s="428" t="s">
        <v>763</v>
      </c>
      <c r="B147" s="532" t="s">
        <v>906</v>
      </c>
      <c r="C147" s="532"/>
      <c r="D147" s="532"/>
      <c r="E147" s="532"/>
      <c r="F147" s="532"/>
      <c r="G147" s="532"/>
      <c r="H147" s="532"/>
      <c r="I147" s="532"/>
      <c r="J147" s="532"/>
      <c r="K147" s="532"/>
      <c r="L147" s="444"/>
    </row>
    <row r="148" spans="1:12" ht="6" customHeight="1" x14ac:dyDescent="0.3"/>
    <row r="149" spans="1:12" ht="20.149999999999999" customHeight="1" x14ac:dyDescent="0.3">
      <c r="B149" s="4"/>
      <c r="C149" s="20" t="s">
        <v>222</v>
      </c>
    </row>
    <row r="150" spans="1:12" ht="6" customHeight="1" x14ac:dyDescent="0.3"/>
    <row r="151" spans="1:12" ht="20.149999999999999" customHeight="1" x14ac:dyDescent="0.3">
      <c r="B151" s="4"/>
      <c r="C151" s="20" t="s">
        <v>223</v>
      </c>
    </row>
    <row r="152" spans="1:12" ht="6" customHeight="1" x14ac:dyDescent="0.3"/>
    <row r="153" spans="1:12" ht="20.149999999999999" customHeight="1" x14ac:dyDescent="0.3">
      <c r="B153" s="20" t="s">
        <v>907</v>
      </c>
    </row>
    <row r="154" spans="1:12" ht="20.149999999999999" customHeight="1" x14ac:dyDescent="0.3">
      <c r="B154" s="4"/>
      <c r="C154" s="20" t="s">
        <v>883</v>
      </c>
    </row>
    <row r="155" spans="1:12" ht="10.4" customHeight="1" x14ac:dyDescent="0.3"/>
    <row r="156" spans="1:12" ht="20.149999999999999" customHeight="1" x14ac:dyDescent="0.3">
      <c r="A156" s="428" t="s">
        <v>765</v>
      </c>
      <c r="B156" s="160" t="s">
        <v>908</v>
      </c>
    </row>
    <row r="157" spans="1:12" ht="6" customHeight="1" x14ac:dyDescent="0.3"/>
    <row r="158" spans="1:12" ht="20.149999999999999" customHeight="1" x14ac:dyDescent="0.3">
      <c r="B158" s="4"/>
      <c r="C158" s="20" t="s">
        <v>222</v>
      </c>
    </row>
    <row r="159" spans="1:12" ht="6" customHeight="1" x14ac:dyDescent="0.3"/>
    <row r="160" spans="1:12" ht="20.149999999999999" customHeight="1" x14ac:dyDescent="0.3">
      <c r="B160" s="4"/>
      <c r="C160" s="20" t="s">
        <v>223</v>
      </c>
    </row>
    <row r="161" spans="1:12" ht="6" customHeight="1" x14ac:dyDescent="0.3"/>
    <row r="162" spans="1:12" ht="20.149999999999999" customHeight="1" x14ac:dyDescent="0.3">
      <c r="B162" s="20" t="s">
        <v>879</v>
      </c>
    </row>
    <row r="163" spans="1:12" ht="53.5" customHeight="1" x14ac:dyDescent="0.3">
      <c r="B163" s="567"/>
      <c r="C163" s="847"/>
      <c r="D163" s="847"/>
      <c r="E163" s="847"/>
      <c r="F163" s="847"/>
      <c r="G163" s="847"/>
      <c r="H163" s="847"/>
      <c r="I163" s="847"/>
      <c r="J163" s="847"/>
      <c r="K163" s="847"/>
      <c r="L163" s="41"/>
    </row>
    <row r="164" spans="1:12" ht="6" customHeight="1" x14ac:dyDescent="0.3"/>
    <row r="165" spans="1:12" ht="20.149999999999999" customHeight="1" x14ac:dyDescent="0.3">
      <c r="A165" s="428" t="s">
        <v>767</v>
      </c>
      <c r="B165" s="160" t="s">
        <v>909</v>
      </c>
    </row>
    <row r="166" spans="1:12" ht="6" customHeight="1" x14ac:dyDescent="0.3"/>
    <row r="167" spans="1:12" ht="20.149999999999999" customHeight="1" x14ac:dyDescent="0.3">
      <c r="B167" s="4"/>
      <c r="C167" s="20" t="s">
        <v>910</v>
      </c>
    </row>
    <row r="168" spans="1:12" ht="6" customHeight="1" x14ac:dyDescent="0.3"/>
    <row r="169" spans="1:12" ht="20.149999999999999" customHeight="1" x14ac:dyDescent="0.3">
      <c r="B169" s="4"/>
      <c r="C169" s="20" t="s">
        <v>911</v>
      </c>
    </row>
    <row r="170" spans="1:12" ht="6" customHeight="1" x14ac:dyDescent="0.3"/>
    <row r="171" spans="1:12" ht="20.149999999999999" customHeight="1" x14ac:dyDescent="0.3">
      <c r="B171" s="4"/>
      <c r="C171" s="20" t="s">
        <v>912</v>
      </c>
    </row>
    <row r="172" spans="1:12" ht="6" customHeight="1" x14ac:dyDescent="0.3"/>
    <row r="173" spans="1:12" ht="20.149999999999999" customHeight="1" x14ac:dyDescent="0.3">
      <c r="B173" s="4"/>
      <c r="C173" s="20" t="s">
        <v>913</v>
      </c>
    </row>
    <row r="174" spans="1:12" ht="10.4" customHeight="1" x14ac:dyDescent="0.3"/>
    <row r="175" spans="1:12" ht="20.149999999999999" customHeight="1" x14ac:dyDescent="0.3">
      <c r="A175" s="428" t="s">
        <v>769</v>
      </c>
      <c r="B175" s="160" t="s">
        <v>914</v>
      </c>
    </row>
    <row r="176" spans="1:12" ht="6" customHeight="1" x14ac:dyDescent="0.3"/>
    <row r="177" spans="2:3" ht="20.149999999999999" customHeight="1" x14ac:dyDescent="0.3">
      <c r="B177" s="4"/>
      <c r="C177" s="20" t="s">
        <v>915</v>
      </c>
    </row>
    <row r="178" spans="2:3" ht="6" customHeight="1" x14ac:dyDescent="0.3"/>
    <row r="179" spans="2:3" ht="20.149999999999999" customHeight="1" x14ac:dyDescent="0.3">
      <c r="B179" s="4"/>
      <c r="C179" s="20" t="s">
        <v>916</v>
      </c>
    </row>
    <row r="180" spans="2:3" ht="6" customHeight="1" x14ac:dyDescent="0.3"/>
    <row r="181" spans="2:3" ht="20.149999999999999" customHeight="1" x14ac:dyDescent="0.3">
      <c r="B181" s="4"/>
      <c r="C181" s="20" t="s">
        <v>917</v>
      </c>
    </row>
    <row r="182" spans="2:3" ht="6" customHeight="1" x14ac:dyDescent="0.3"/>
    <row r="183" spans="2:3" ht="20.149999999999999" customHeight="1" x14ac:dyDescent="0.3">
      <c r="B183" s="4"/>
      <c r="C183" s="20" t="s">
        <v>918</v>
      </c>
    </row>
    <row r="184" spans="2:3" ht="6" customHeight="1" x14ac:dyDescent="0.3"/>
    <row r="185" spans="2:3" ht="20.149999999999999" customHeight="1" x14ac:dyDescent="0.3">
      <c r="B185" s="4"/>
      <c r="C185" s="20" t="s">
        <v>919</v>
      </c>
    </row>
    <row r="186" spans="2:3" ht="6" customHeight="1" x14ac:dyDescent="0.3"/>
    <row r="187" spans="2:3" ht="20.149999999999999" customHeight="1" x14ac:dyDescent="0.3">
      <c r="B187" s="4"/>
      <c r="C187" s="20" t="s">
        <v>920</v>
      </c>
    </row>
    <row r="188" spans="2:3" ht="6" customHeight="1" x14ac:dyDescent="0.3"/>
    <row r="189" spans="2:3" ht="20.149999999999999" customHeight="1" x14ac:dyDescent="0.3">
      <c r="B189" s="4"/>
      <c r="C189" s="20" t="s">
        <v>921</v>
      </c>
    </row>
    <row r="190" spans="2:3" ht="6" customHeight="1" x14ac:dyDescent="0.3"/>
    <row r="191" spans="2:3" ht="20.149999999999999" customHeight="1" x14ac:dyDescent="0.3">
      <c r="B191" s="4"/>
      <c r="C191" s="20" t="s">
        <v>922</v>
      </c>
    </row>
    <row r="192" spans="2:3" ht="6" customHeight="1" x14ac:dyDescent="0.3"/>
    <row r="193" spans="2:3" ht="20.149999999999999" customHeight="1" x14ac:dyDescent="0.3">
      <c r="B193" s="4"/>
      <c r="C193" s="20" t="s">
        <v>923</v>
      </c>
    </row>
    <row r="194" spans="2:3" ht="6" customHeight="1" x14ac:dyDescent="0.3"/>
    <row r="195" spans="2:3" ht="20.149999999999999" customHeight="1" x14ac:dyDescent="0.3">
      <c r="B195" s="4"/>
      <c r="C195" s="20" t="s">
        <v>924</v>
      </c>
    </row>
    <row r="196" spans="2:3" ht="6" customHeight="1" x14ac:dyDescent="0.3"/>
    <row r="197" spans="2:3" ht="20.149999999999999" customHeight="1" x14ac:dyDescent="0.3">
      <c r="B197" s="4"/>
      <c r="C197" s="20" t="s">
        <v>925</v>
      </c>
    </row>
    <row r="198" spans="2:3" ht="6" customHeight="1" x14ac:dyDescent="0.3"/>
    <row r="199" spans="2:3" ht="20.149999999999999" customHeight="1" x14ac:dyDescent="0.3">
      <c r="B199" s="4"/>
      <c r="C199" s="20" t="s">
        <v>926</v>
      </c>
    </row>
    <row r="200" spans="2:3" ht="6" customHeight="1" x14ac:dyDescent="0.3"/>
    <row r="201" spans="2:3" ht="20.149999999999999" customHeight="1" x14ac:dyDescent="0.3">
      <c r="B201" s="4"/>
      <c r="C201" s="20" t="s">
        <v>927</v>
      </c>
    </row>
    <row r="202" spans="2:3" ht="6" customHeight="1" x14ac:dyDescent="0.3"/>
    <row r="203" spans="2:3" ht="20.149999999999999" customHeight="1" x14ac:dyDescent="0.3">
      <c r="B203" s="4"/>
      <c r="C203" s="20" t="s">
        <v>928</v>
      </c>
    </row>
    <row r="204" spans="2:3" ht="6" customHeight="1" x14ac:dyDescent="0.3"/>
    <row r="205" spans="2:3" ht="20.149999999999999" customHeight="1" x14ac:dyDescent="0.3">
      <c r="B205" s="4"/>
      <c r="C205" s="20" t="s">
        <v>929</v>
      </c>
    </row>
    <row r="206" spans="2:3" ht="6" customHeight="1" x14ac:dyDescent="0.3"/>
    <row r="207" spans="2:3" ht="20.149999999999999" customHeight="1" x14ac:dyDescent="0.3">
      <c r="B207" s="4"/>
      <c r="C207" s="20" t="s">
        <v>930</v>
      </c>
    </row>
    <row r="208" spans="2:3" ht="6" customHeight="1" x14ac:dyDescent="0.3"/>
    <row r="209" spans="1:12" ht="99" customHeight="1" x14ac:dyDescent="0.3">
      <c r="B209" s="861"/>
      <c r="C209" s="569"/>
      <c r="D209" s="569"/>
      <c r="E209" s="569"/>
      <c r="F209" s="569"/>
      <c r="G209" s="569"/>
      <c r="H209" s="569"/>
      <c r="I209" s="569"/>
      <c r="J209" s="569"/>
      <c r="K209" s="569"/>
      <c r="L209" s="43"/>
    </row>
    <row r="210" spans="1:12" ht="10.4" customHeight="1" x14ac:dyDescent="0.3"/>
    <row r="211" spans="1:12" ht="30" customHeight="1" x14ac:dyDescent="0.3">
      <c r="A211" s="428" t="s">
        <v>771</v>
      </c>
      <c r="B211" s="532" t="s">
        <v>931</v>
      </c>
      <c r="C211" s="532"/>
      <c r="D211" s="532"/>
      <c r="E211" s="532"/>
      <c r="F211" s="532"/>
      <c r="G211" s="532"/>
      <c r="H211" s="532"/>
      <c r="I211" s="532"/>
      <c r="J211" s="532"/>
      <c r="K211" s="532"/>
      <c r="L211" s="444"/>
    </row>
    <row r="212" spans="1:12" ht="20.149999999999999" customHeight="1" x14ac:dyDescent="0.3">
      <c r="B212" s="4"/>
      <c r="C212" s="20" t="s">
        <v>883</v>
      </c>
    </row>
    <row r="213" spans="1:12" ht="20.149999999999999" customHeight="1" x14ac:dyDescent="0.3"/>
    <row r="214" spans="1:12" ht="20.149999999999999" customHeight="1" x14ac:dyDescent="0.3">
      <c r="A214" s="94" t="s">
        <v>932</v>
      </c>
    </row>
    <row r="215" spans="1:12" ht="10.4" customHeight="1" x14ac:dyDescent="0.3"/>
    <row r="216" spans="1:12" ht="30" customHeight="1" x14ac:dyDescent="0.3">
      <c r="A216" s="428" t="s">
        <v>757</v>
      </c>
      <c r="B216" s="532" t="s">
        <v>933</v>
      </c>
      <c r="C216" s="548"/>
      <c r="D216" s="548"/>
      <c r="E216" s="548"/>
      <c r="F216" s="548"/>
      <c r="G216" s="548"/>
      <c r="H216" s="548"/>
      <c r="I216" s="548"/>
      <c r="J216" s="548"/>
      <c r="K216" s="548"/>
      <c r="L216" s="445"/>
    </row>
    <row r="217" spans="1:12" ht="6" customHeight="1" x14ac:dyDescent="0.3"/>
    <row r="218" spans="1:12" ht="20.149999999999999" customHeight="1" x14ac:dyDescent="0.3">
      <c r="B218" s="4"/>
      <c r="C218" s="20" t="s">
        <v>222</v>
      </c>
    </row>
    <row r="219" spans="1:12" ht="6" customHeight="1" x14ac:dyDescent="0.3"/>
    <row r="220" spans="1:12" ht="20.149999999999999" customHeight="1" x14ac:dyDescent="0.3">
      <c r="B220" s="4"/>
      <c r="C220" s="20" t="s">
        <v>223</v>
      </c>
    </row>
    <row r="221" spans="1:12" ht="6" customHeight="1" x14ac:dyDescent="0.3"/>
    <row r="222" spans="1:12" ht="29.15" customHeight="1" x14ac:dyDescent="0.3">
      <c r="B222" s="548" t="s">
        <v>934</v>
      </c>
      <c r="C222" s="548"/>
      <c r="D222" s="548"/>
      <c r="E222" s="548"/>
      <c r="F222" s="548"/>
      <c r="G222" s="548"/>
      <c r="H222" s="548"/>
      <c r="I222" s="548"/>
      <c r="J222" s="548"/>
      <c r="K222" s="548"/>
      <c r="L222" s="445"/>
    </row>
    <row r="223" spans="1:12" ht="73.400000000000006" customHeight="1" x14ac:dyDescent="0.3">
      <c r="B223" s="558"/>
      <c r="C223" s="847"/>
      <c r="D223" s="847"/>
      <c r="E223" s="847"/>
      <c r="F223" s="847"/>
      <c r="G223" s="847"/>
      <c r="H223" s="847"/>
      <c r="I223" s="847"/>
      <c r="J223" s="847"/>
      <c r="K223" s="847"/>
      <c r="L223" s="444"/>
    </row>
    <row r="224" spans="1:12" ht="10.4" customHeight="1" x14ac:dyDescent="0.3"/>
    <row r="225" spans="1:12" ht="32.5" customHeight="1" x14ac:dyDescent="0.3">
      <c r="A225" s="428" t="s">
        <v>759</v>
      </c>
      <c r="B225" s="532" t="s">
        <v>935</v>
      </c>
      <c r="C225" s="548"/>
      <c r="D225" s="548"/>
      <c r="E225" s="548"/>
      <c r="F225" s="548"/>
      <c r="G225" s="548"/>
      <c r="H225" s="548"/>
      <c r="I225" s="548"/>
      <c r="J225" s="548"/>
      <c r="K225" s="548"/>
      <c r="L225" s="445"/>
    </row>
    <row r="226" spans="1:12" ht="6" customHeight="1" x14ac:dyDescent="0.3">
      <c r="A226" s="428"/>
    </row>
    <row r="227" spans="1:12" ht="20.149999999999999" customHeight="1" x14ac:dyDescent="0.3">
      <c r="A227" s="428"/>
      <c r="B227" s="4"/>
      <c r="C227" s="20" t="s">
        <v>222</v>
      </c>
    </row>
    <row r="228" spans="1:12" ht="6" customHeight="1" x14ac:dyDescent="0.3">
      <c r="A228" s="428"/>
    </row>
    <row r="229" spans="1:12" ht="20.149999999999999" customHeight="1" x14ac:dyDescent="0.3">
      <c r="A229" s="428"/>
      <c r="B229" s="4"/>
      <c r="C229" s="20" t="s">
        <v>223</v>
      </c>
    </row>
    <row r="230" spans="1:12" ht="6" customHeight="1" x14ac:dyDescent="0.3">
      <c r="A230" s="428"/>
    </row>
    <row r="231" spans="1:12" ht="20.149999999999999" customHeight="1" x14ac:dyDescent="0.3">
      <c r="A231" s="428"/>
      <c r="B231" s="20" t="s">
        <v>936</v>
      </c>
    </row>
    <row r="232" spans="1:12" ht="59.15" customHeight="1" x14ac:dyDescent="0.3">
      <c r="A232" s="428"/>
      <c r="B232" s="558"/>
      <c r="C232" s="847"/>
      <c r="D232" s="847"/>
      <c r="E232" s="847"/>
      <c r="F232" s="847"/>
      <c r="G232" s="847"/>
      <c r="H232" s="847"/>
      <c r="I232" s="847"/>
      <c r="J232" s="847"/>
      <c r="K232" s="847"/>
      <c r="L232" s="444"/>
    </row>
    <row r="233" spans="1:12" ht="10.4" customHeight="1" x14ac:dyDescent="0.3">
      <c r="A233" s="428"/>
    </row>
    <row r="234" spans="1:12" ht="47.15" customHeight="1" x14ac:dyDescent="0.3">
      <c r="A234" s="428" t="s">
        <v>761</v>
      </c>
      <c r="B234" s="532" t="s">
        <v>937</v>
      </c>
      <c r="C234" s="548"/>
      <c r="D234" s="548"/>
      <c r="E234" s="548"/>
      <c r="F234" s="548"/>
      <c r="G234" s="548"/>
      <c r="H234" s="548"/>
      <c r="I234" s="548"/>
      <c r="J234" s="548"/>
      <c r="K234" s="548"/>
      <c r="L234" s="445"/>
    </row>
    <row r="235" spans="1:12" ht="6" customHeight="1" x14ac:dyDescent="0.3">
      <c r="A235" s="428"/>
    </row>
    <row r="236" spans="1:12" ht="20.149999999999999" customHeight="1" x14ac:dyDescent="0.3">
      <c r="A236" s="428"/>
      <c r="B236" s="4"/>
      <c r="C236" s="20" t="s">
        <v>222</v>
      </c>
    </row>
    <row r="237" spans="1:12" ht="6" customHeight="1" x14ac:dyDescent="0.3">
      <c r="A237" s="428"/>
    </row>
    <row r="238" spans="1:12" ht="20.149999999999999" customHeight="1" x14ac:dyDescent="0.3">
      <c r="A238" s="428"/>
      <c r="B238" s="4"/>
      <c r="C238" s="20" t="s">
        <v>223</v>
      </c>
    </row>
    <row r="239" spans="1:12" ht="6" customHeight="1" x14ac:dyDescent="0.3">
      <c r="A239" s="428"/>
    </row>
    <row r="240" spans="1:12" ht="20.149999999999999" customHeight="1" x14ac:dyDescent="0.3">
      <c r="A240" s="428"/>
      <c r="B240" s="20" t="s">
        <v>938</v>
      </c>
    </row>
    <row r="241" spans="1:12" ht="57" customHeight="1" x14ac:dyDescent="0.3">
      <c r="A241" s="428"/>
      <c r="B241" s="558"/>
      <c r="C241" s="847"/>
      <c r="D241" s="847"/>
      <c r="E241" s="847"/>
      <c r="F241" s="847"/>
      <c r="G241" s="847"/>
      <c r="H241" s="847"/>
      <c r="I241" s="847"/>
      <c r="J241" s="847"/>
      <c r="K241" s="847"/>
      <c r="L241" s="444"/>
    </row>
    <row r="242" spans="1:12" ht="10.4" customHeight="1" x14ac:dyDescent="0.3">
      <c r="A242" s="428"/>
    </row>
    <row r="243" spans="1:12" ht="35.15" customHeight="1" x14ac:dyDescent="0.3">
      <c r="A243" s="428" t="s">
        <v>763</v>
      </c>
      <c r="B243" s="532" t="s">
        <v>939</v>
      </c>
      <c r="C243" s="548"/>
      <c r="D243" s="548"/>
      <c r="E243" s="548"/>
      <c r="F243" s="548"/>
      <c r="G243" s="548"/>
      <c r="H243" s="548"/>
      <c r="I243" s="548"/>
      <c r="J243" s="548"/>
      <c r="K243" s="548"/>
      <c r="L243" s="445"/>
    </row>
    <row r="244" spans="1:12" ht="6" customHeight="1" x14ac:dyDescent="0.3">
      <c r="A244" s="428"/>
    </row>
    <row r="245" spans="1:12" ht="20.149999999999999" customHeight="1" x14ac:dyDescent="0.3">
      <c r="A245" s="428"/>
      <c r="B245" s="4"/>
      <c r="C245" s="20" t="s">
        <v>222</v>
      </c>
    </row>
    <row r="246" spans="1:12" ht="6" customHeight="1" x14ac:dyDescent="0.3">
      <c r="A246" s="428"/>
    </row>
    <row r="247" spans="1:12" ht="20.149999999999999" customHeight="1" x14ac:dyDescent="0.3">
      <c r="A247" s="428"/>
      <c r="B247" s="4"/>
      <c r="C247" s="20" t="s">
        <v>223</v>
      </c>
    </row>
    <row r="248" spans="1:12" ht="6" customHeight="1" x14ac:dyDescent="0.3">
      <c r="A248" s="428"/>
    </row>
    <row r="249" spans="1:12" ht="20.149999999999999" customHeight="1" x14ac:dyDescent="0.3">
      <c r="A249" s="428"/>
      <c r="B249" s="20" t="s">
        <v>938</v>
      </c>
    </row>
    <row r="250" spans="1:12" ht="59.5" customHeight="1" x14ac:dyDescent="0.3">
      <c r="A250" s="428"/>
      <c r="B250" s="558"/>
      <c r="C250" s="847"/>
      <c r="D250" s="847"/>
      <c r="E250" s="847"/>
      <c r="F250" s="847"/>
      <c r="G250" s="847"/>
      <c r="H250" s="847"/>
      <c r="I250" s="847"/>
      <c r="J250" s="847"/>
      <c r="K250" s="847"/>
      <c r="L250" s="444"/>
    </row>
    <row r="251" spans="1:12" ht="10.4" customHeight="1" x14ac:dyDescent="0.3">
      <c r="A251" s="428"/>
    </row>
    <row r="252" spans="1:12" ht="66" customHeight="1" x14ac:dyDescent="0.3">
      <c r="A252" s="428" t="s">
        <v>765</v>
      </c>
      <c r="B252" s="532" t="s">
        <v>940</v>
      </c>
      <c r="C252" s="548"/>
      <c r="D252" s="548"/>
      <c r="E252" s="548"/>
      <c r="F252" s="548"/>
      <c r="G252" s="548"/>
      <c r="H252" s="548"/>
      <c r="I252" s="548"/>
      <c r="J252" s="548"/>
      <c r="K252" s="548"/>
      <c r="L252" s="445"/>
    </row>
    <row r="253" spans="1:12" ht="6" customHeight="1" x14ac:dyDescent="0.3">
      <c r="A253" s="428"/>
    </row>
    <row r="254" spans="1:12" ht="20.149999999999999" customHeight="1" x14ac:dyDescent="0.3">
      <c r="A254" s="428"/>
      <c r="B254" s="4"/>
      <c r="C254" s="20" t="s">
        <v>222</v>
      </c>
    </row>
    <row r="255" spans="1:12" ht="6" customHeight="1" x14ac:dyDescent="0.3">
      <c r="A255" s="428"/>
    </row>
    <row r="256" spans="1:12" ht="20.149999999999999" customHeight="1" x14ac:dyDescent="0.3">
      <c r="A256" s="428"/>
      <c r="B256" s="4"/>
      <c r="C256" s="20" t="s">
        <v>223</v>
      </c>
    </row>
    <row r="257" spans="1:12" ht="6" customHeight="1" x14ac:dyDescent="0.3">
      <c r="A257" s="428"/>
      <c r="B257" s="428"/>
    </row>
    <row r="258" spans="1:12" ht="20.149999999999999" customHeight="1" x14ac:dyDescent="0.3">
      <c r="A258" s="428"/>
      <c r="B258" s="20" t="s">
        <v>941</v>
      </c>
    </row>
    <row r="259" spans="1:12" ht="20.149999999999999" customHeight="1" x14ac:dyDescent="0.3">
      <c r="A259" s="428"/>
      <c r="B259" s="4"/>
      <c r="C259" s="20" t="s">
        <v>942</v>
      </c>
    </row>
    <row r="260" spans="1:12" ht="20.149999999999999" customHeight="1" x14ac:dyDescent="0.3">
      <c r="A260" s="428"/>
      <c r="B260" s="428"/>
    </row>
    <row r="261" spans="1:12" ht="20.149999999999999" customHeight="1" x14ac:dyDescent="0.3">
      <c r="A261" s="429" t="s">
        <v>943</v>
      </c>
      <c r="B261" s="428"/>
    </row>
    <row r="262" spans="1:12" ht="6" customHeight="1" x14ac:dyDescent="0.3">
      <c r="A262" s="428"/>
      <c r="B262" s="428"/>
    </row>
    <row r="263" spans="1:12" ht="32.15" customHeight="1" x14ac:dyDescent="0.3">
      <c r="A263" s="428" t="s">
        <v>757</v>
      </c>
      <c r="B263" s="857" t="s">
        <v>944</v>
      </c>
      <c r="C263" s="548"/>
      <c r="D263" s="548"/>
      <c r="E263" s="548"/>
      <c r="F263" s="548"/>
      <c r="G263" s="548"/>
      <c r="H263" s="548"/>
      <c r="I263" s="548"/>
      <c r="J263" s="548"/>
      <c r="K263" s="548"/>
      <c r="L263" s="445"/>
    </row>
    <row r="264" spans="1:12" ht="6" customHeight="1" x14ac:dyDescent="0.3">
      <c r="A264" s="428"/>
      <c r="B264" s="428"/>
    </row>
    <row r="265" spans="1:12" ht="20.149999999999999" customHeight="1" x14ac:dyDescent="0.3">
      <c r="A265" s="428"/>
      <c r="B265" s="4"/>
      <c r="C265" s="20" t="s">
        <v>222</v>
      </c>
    </row>
    <row r="266" spans="1:12" ht="6" customHeight="1" x14ac:dyDescent="0.3">
      <c r="A266" s="428"/>
      <c r="B266" s="428"/>
    </row>
    <row r="267" spans="1:12" ht="20.149999999999999" customHeight="1" x14ac:dyDescent="0.3">
      <c r="A267" s="428"/>
      <c r="B267" s="4"/>
      <c r="C267" s="20" t="s">
        <v>223</v>
      </c>
    </row>
    <row r="268" spans="1:12" ht="6" customHeight="1" x14ac:dyDescent="0.3">
      <c r="A268" s="428"/>
      <c r="B268" s="428"/>
    </row>
    <row r="269" spans="1:12" ht="20.149999999999999" customHeight="1" x14ac:dyDescent="0.3">
      <c r="A269" s="428"/>
      <c r="B269" s="424" t="s">
        <v>945</v>
      </c>
    </row>
    <row r="270" spans="1:12" ht="6" customHeight="1" x14ac:dyDescent="0.3">
      <c r="A270" s="428"/>
      <c r="B270" s="428"/>
    </row>
    <row r="271" spans="1:12" ht="20.149999999999999" customHeight="1" x14ac:dyDescent="0.3">
      <c r="A271" s="428"/>
      <c r="B271" s="20" t="s">
        <v>946</v>
      </c>
    </row>
    <row r="272" spans="1:12" ht="6" customHeight="1" x14ac:dyDescent="0.3">
      <c r="A272" s="428"/>
      <c r="B272" s="428"/>
    </row>
    <row r="273" spans="1:12" ht="20.149999999999999" customHeight="1" x14ac:dyDescent="0.3">
      <c r="A273" s="428"/>
      <c r="B273" s="4"/>
      <c r="C273" s="20" t="s">
        <v>222</v>
      </c>
    </row>
    <row r="274" spans="1:12" ht="6" customHeight="1" x14ac:dyDescent="0.3">
      <c r="A274" s="428"/>
      <c r="B274" s="428"/>
    </row>
    <row r="275" spans="1:12" ht="20.149999999999999" customHeight="1" x14ac:dyDescent="0.3">
      <c r="A275" s="428"/>
      <c r="B275" s="4"/>
      <c r="C275" s="20" t="s">
        <v>223</v>
      </c>
    </row>
    <row r="276" spans="1:12" ht="6" customHeight="1" x14ac:dyDescent="0.3">
      <c r="A276" s="428"/>
      <c r="B276" s="428"/>
    </row>
    <row r="277" spans="1:12" ht="30" customHeight="1" x14ac:dyDescent="0.3">
      <c r="A277" s="424"/>
      <c r="B277" s="857" t="s">
        <v>947</v>
      </c>
      <c r="C277" s="548"/>
      <c r="D277" s="548"/>
      <c r="E277" s="548"/>
      <c r="F277" s="548"/>
      <c r="G277" s="548"/>
      <c r="H277" s="548"/>
      <c r="I277" s="548"/>
      <c r="J277" s="548"/>
      <c r="K277" s="548"/>
      <c r="L277" s="445"/>
    </row>
    <row r="278" spans="1:12" ht="6" customHeight="1" x14ac:dyDescent="0.3">
      <c r="A278" s="428"/>
      <c r="B278" s="424"/>
    </row>
    <row r="279" spans="1:12" ht="20.149999999999999" customHeight="1" x14ac:dyDescent="0.3">
      <c r="A279" s="428"/>
      <c r="B279" s="424" t="s">
        <v>524</v>
      </c>
      <c r="C279" s="160"/>
      <c r="D279" s="571"/>
      <c r="E279" s="858"/>
      <c r="F279" s="858"/>
      <c r="G279" s="858"/>
      <c r="H279" s="858"/>
      <c r="I279" s="858"/>
      <c r="J279" s="858"/>
      <c r="K279" s="858"/>
      <c r="L279" s="471"/>
    </row>
    <row r="280" spans="1:12" ht="6" customHeight="1" x14ac:dyDescent="0.3">
      <c r="A280" s="428"/>
      <c r="B280" s="428"/>
    </row>
    <row r="281" spans="1:12" ht="20.149999999999999" customHeight="1" x14ac:dyDescent="0.3">
      <c r="A281" s="428"/>
      <c r="B281" s="424" t="s">
        <v>948</v>
      </c>
      <c r="D281" s="571"/>
      <c r="E281" s="858"/>
      <c r="F281" s="858"/>
      <c r="G281" s="858"/>
      <c r="H281" s="858"/>
      <c r="I281" s="858"/>
      <c r="J281" s="858"/>
      <c r="K281" s="858"/>
      <c r="L281" s="471"/>
    </row>
    <row r="282" spans="1:12" ht="6" customHeight="1" x14ac:dyDescent="0.3">
      <c r="A282" s="428"/>
      <c r="B282" s="424"/>
    </row>
    <row r="283" spans="1:12" ht="80.150000000000006" customHeight="1" x14ac:dyDescent="0.3">
      <c r="A283" s="428"/>
      <c r="B283" s="424" t="s">
        <v>949</v>
      </c>
      <c r="D283" s="859"/>
      <c r="E283" s="847"/>
      <c r="F283" s="847"/>
      <c r="G283" s="847"/>
      <c r="H283" s="847"/>
      <c r="I283" s="847"/>
      <c r="J283" s="847"/>
      <c r="K283" s="847"/>
      <c r="L283" s="466"/>
    </row>
    <row r="284" spans="1:12" ht="6" customHeight="1" x14ac:dyDescent="0.3">
      <c r="A284" s="428"/>
      <c r="B284" s="424"/>
    </row>
    <row r="285" spans="1:12" ht="20.149999999999999" customHeight="1" x14ac:dyDescent="0.3">
      <c r="A285" s="428"/>
      <c r="B285" s="424" t="s">
        <v>950</v>
      </c>
    </row>
    <row r="286" spans="1:12" ht="6" customHeight="1" x14ac:dyDescent="0.3">
      <c r="A286" s="428"/>
      <c r="B286" s="424"/>
    </row>
    <row r="287" spans="1:12" ht="20.149999999999999" customHeight="1" x14ac:dyDescent="0.3">
      <c r="A287" s="428"/>
      <c r="B287" s="4"/>
      <c r="C287" s="20" t="s">
        <v>222</v>
      </c>
    </row>
    <row r="288" spans="1:12" ht="6" customHeight="1" x14ac:dyDescent="0.3">
      <c r="A288" s="428"/>
      <c r="B288" s="424"/>
    </row>
    <row r="289" spans="1:12" ht="20.149999999999999" customHeight="1" x14ac:dyDescent="0.3">
      <c r="A289" s="428"/>
      <c r="B289" s="4"/>
      <c r="C289" s="20" t="s">
        <v>223</v>
      </c>
    </row>
    <row r="290" spans="1:12" ht="6" customHeight="1" x14ac:dyDescent="0.3">
      <c r="A290" s="428"/>
      <c r="B290" s="428"/>
    </row>
    <row r="291" spans="1:12" ht="15" customHeight="1" x14ac:dyDescent="0.3">
      <c r="A291" s="428"/>
      <c r="B291" s="857" t="s">
        <v>951</v>
      </c>
      <c r="C291" s="548"/>
      <c r="D291" s="548"/>
      <c r="E291" s="548"/>
      <c r="F291" s="548"/>
      <c r="G291" s="548"/>
      <c r="H291" s="548"/>
      <c r="I291" s="548"/>
      <c r="J291" s="548"/>
      <c r="K291" s="548"/>
    </row>
    <row r="292" spans="1:12" ht="20.149999999999999" customHeight="1" x14ac:dyDescent="0.3">
      <c r="A292" s="428"/>
      <c r="B292" s="428"/>
    </row>
    <row r="293" spans="1:12" ht="20.149999999999999" customHeight="1" x14ac:dyDescent="0.3">
      <c r="A293" s="429" t="s">
        <v>952</v>
      </c>
    </row>
    <row r="294" spans="1:12" ht="6" customHeight="1" x14ac:dyDescent="0.3">
      <c r="A294" s="428"/>
    </row>
    <row r="295" spans="1:12" ht="31.4" customHeight="1" x14ac:dyDescent="0.3">
      <c r="A295" s="428" t="s">
        <v>757</v>
      </c>
      <c r="B295" s="532" t="s">
        <v>953</v>
      </c>
      <c r="C295" s="548"/>
      <c r="D295" s="548"/>
      <c r="E295" s="548"/>
      <c r="F295" s="548"/>
      <c r="G295" s="548"/>
      <c r="H295" s="548"/>
      <c r="I295" s="548"/>
      <c r="J295" s="548"/>
      <c r="K295" s="548"/>
      <c r="L295" s="445"/>
    </row>
    <row r="296" spans="1:12" ht="6" customHeight="1" x14ac:dyDescent="0.3">
      <c r="A296" s="428"/>
    </row>
    <row r="297" spans="1:12" ht="20.149999999999999" customHeight="1" x14ac:dyDescent="0.3">
      <c r="A297" s="428"/>
      <c r="B297" s="4"/>
      <c r="C297" s="20" t="s">
        <v>222</v>
      </c>
    </row>
    <row r="298" spans="1:12" ht="6" customHeight="1" x14ac:dyDescent="0.3">
      <c r="A298" s="428"/>
    </row>
    <row r="299" spans="1:12" ht="20.149999999999999" customHeight="1" x14ac:dyDescent="0.3">
      <c r="A299" s="428"/>
      <c r="B299" s="4"/>
      <c r="C299" s="20" t="s">
        <v>223</v>
      </c>
    </row>
    <row r="300" spans="1:12" ht="6" customHeight="1" x14ac:dyDescent="0.3">
      <c r="A300" s="428"/>
    </row>
    <row r="301" spans="1:12" ht="20.149999999999999" customHeight="1" x14ac:dyDescent="0.3">
      <c r="A301" s="428"/>
      <c r="B301" s="20" t="s">
        <v>954</v>
      </c>
    </row>
    <row r="302" spans="1:12" ht="20.149999999999999" customHeight="1" x14ac:dyDescent="0.3">
      <c r="A302" s="428"/>
      <c r="B302" s="4"/>
      <c r="C302" s="20" t="s">
        <v>942</v>
      </c>
    </row>
    <row r="303" spans="1:12" ht="6" customHeight="1" x14ac:dyDescent="0.3">
      <c r="A303" s="428"/>
    </row>
    <row r="304" spans="1:12" ht="60.65" customHeight="1" x14ac:dyDescent="0.3">
      <c r="A304" s="428"/>
      <c r="B304" s="558"/>
      <c r="C304" s="847"/>
      <c r="D304" s="847"/>
      <c r="E304" s="847"/>
      <c r="F304" s="847"/>
      <c r="G304" s="847"/>
      <c r="H304" s="847"/>
      <c r="I304" s="847"/>
      <c r="J304" s="847"/>
      <c r="K304" s="847"/>
      <c r="L304" s="444"/>
    </row>
    <row r="305" spans="1:12" ht="10.4" customHeight="1" x14ac:dyDescent="0.3">
      <c r="A305" s="428"/>
    </row>
    <row r="306" spans="1:12" ht="31.4" customHeight="1" x14ac:dyDescent="0.3">
      <c r="A306" s="428" t="s">
        <v>759</v>
      </c>
      <c r="B306" s="532" t="s">
        <v>955</v>
      </c>
      <c r="C306" s="548"/>
      <c r="D306" s="548"/>
      <c r="E306" s="548"/>
      <c r="F306" s="548"/>
      <c r="G306" s="548"/>
      <c r="H306" s="548"/>
      <c r="I306" s="548"/>
      <c r="J306" s="548"/>
      <c r="K306" s="548"/>
      <c r="L306" s="445"/>
    </row>
    <row r="307" spans="1:12" ht="6" customHeight="1" x14ac:dyDescent="0.3">
      <c r="A307" s="428"/>
    </row>
    <row r="308" spans="1:12" ht="20.149999999999999" customHeight="1" x14ac:dyDescent="0.3">
      <c r="A308" s="428"/>
      <c r="B308" s="4"/>
      <c r="C308" s="20" t="s">
        <v>222</v>
      </c>
    </row>
    <row r="309" spans="1:12" ht="6" customHeight="1" x14ac:dyDescent="0.3">
      <c r="A309" s="428"/>
    </row>
    <row r="310" spans="1:12" ht="20.149999999999999" customHeight="1" x14ac:dyDescent="0.3">
      <c r="A310" s="428"/>
      <c r="B310" s="4"/>
      <c r="C310" s="20" t="s">
        <v>223</v>
      </c>
    </row>
    <row r="311" spans="1:12" ht="6" customHeight="1" x14ac:dyDescent="0.3">
      <c r="A311" s="428"/>
    </row>
    <row r="312" spans="1:12" ht="20.149999999999999" customHeight="1" x14ac:dyDescent="0.3">
      <c r="A312" s="428"/>
      <c r="B312" s="4"/>
      <c r="C312" s="20" t="s">
        <v>956</v>
      </c>
    </row>
    <row r="313" spans="1:12" ht="10.4" customHeight="1" x14ac:dyDescent="0.3">
      <c r="A313" s="428"/>
    </row>
    <row r="314" spans="1:12" ht="20.149999999999999" customHeight="1" x14ac:dyDescent="0.3">
      <c r="A314" s="428" t="s">
        <v>761</v>
      </c>
      <c r="B314" s="160" t="s">
        <v>957</v>
      </c>
    </row>
    <row r="315" spans="1:12" ht="6" customHeight="1" x14ac:dyDescent="0.3">
      <c r="A315" s="428"/>
    </row>
    <row r="316" spans="1:12" ht="20.149999999999999" customHeight="1" x14ac:dyDescent="0.3">
      <c r="A316" s="428"/>
      <c r="B316" s="4"/>
      <c r="C316" s="20" t="s">
        <v>222</v>
      </c>
    </row>
    <row r="317" spans="1:12" ht="6" customHeight="1" x14ac:dyDescent="0.3">
      <c r="A317" s="428"/>
    </row>
    <row r="318" spans="1:12" ht="20.149999999999999" customHeight="1" x14ac:dyDescent="0.3">
      <c r="A318" s="428"/>
      <c r="B318" s="4"/>
      <c r="C318" s="20" t="s">
        <v>223</v>
      </c>
    </row>
    <row r="319" spans="1:12" ht="6" customHeight="1" x14ac:dyDescent="0.3">
      <c r="A319" s="428"/>
    </row>
    <row r="320" spans="1:12" ht="20.149999999999999" customHeight="1" x14ac:dyDescent="0.3">
      <c r="A320" s="428"/>
      <c r="B320" s="4"/>
      <c r="C320" s="20" t="s">
        <v>956</v>
      </c>
    </row>
    <row r="321" spans="1:12" ht="6" customHeight="1" x14ac:dyDescent="0.3">
      <c r="A321" s="428"/>
    </row>
    <row r="322" spans="1:12" ht="31.4" customHeight="1" x14ac:dyDescent="0.3">
      <c r="A322" s="428"/>
      <c r="B322" s="532" t="s">
        <v>958</v>
      </c>
      <c r="C322" s="532"/>
      <c r="D322" s="532"/>
      <c r="E322" s="532"/>
      <c r="F322" s="532"/>
      <c r="G322" s="532"/>
      <c r="H322" s="532"/>
      <c r="I322" s="532"/>
      <c r="J322" s="532"/>
      <c r="K322" s="532"/>
      <c r="L322" s="444"/>
    </row>
    <row r="323" spans="1:12" ht="20.149999999999999" customHeight="1" x14ac:dyDescent="0.3">
      <c r="A323" s="428"/>
      <c r="B323" s="4"/>
      <c r="C323" s="20" t="s">
        <v>881</v>
      </c>
    </row>
    <row r="324" spans="1:12" ht="10.4" customHeight="1" x14ac:dyDescent="0.3">
      <c r="A324" s="428"/>
    </row>
    <row r="325" spans="1:12" ht="36" customHeight="1" x14ac:dyDescent="0.3">
      <c r="A325" s="428" t="s">
        <v>763</v>
      </c>
      <c r="B325" s="532" t="s">
        <v>959</v>
      </c>
      <c r="C325" s="548"/>
      <c r="D325" s="548"/>
      <c r="E325" s="548"/>
      <c r="F325" s="548"/>
      <c r="G325" s="548"/>
      <c r="H325" s="548"/>
      <c r="I325" s="548"/>
      <c r="J325" s="548"/>
      <c r="K325" s="548"/>
      <c r="L325" s="445"/>
    </row>
    <row r="326" spans="1:12" ht="6" customHeight="1" x14ac:dyDescent="0.3">
      <c r="A326" s="428"/>
    </row>
    <row r="327" spans="1:12" ht="20.149999999999999" customHeight="1" x14ac:dyDescent="0.3">
      <c r="A327" s="428"/>
      <c r="B327" s="4"/>
      <c r="C327" s="20" t="s">
        <v>222</v>
      </c>
    </row>
    <row r="328" spans="1:12" ht="6" customHeight="1" x14ac:dyDescent="0.3">
      <c r="A328" s="428"/>
    </row>
    <row r="329" spans="1:12" ht="20.149999999999999" customHeight="1" x14ac:dyDescent="0.3">
      <c r="A329" s="428"/>
      <c r="B329" s="4"/>
      <c r="C329" s="20" t="s">
        <v>223</v>
      </c>
    </row>
    <row r="330" spans="1:12" ht="6" customHeight="1" x14ac:dyDescent="0.3">
      <c r="A330" s="428"/>
    </row>
    <row r="331" spans="1:12" ht="33.65" customHeight="1" x14ac:dyDescent="0.3">
      <c r="A331" s="428"/>
      <c r="B331" s="548" t="s">
        <v>960</v>
      </c>
      <c r="C331" s="548"/>
      <c r="D331" s="548"/>
      <c r="E331" s="548"/>
      <c r="F331" s="548"/>
      <c r="G331" s="548"/>
      <c r="H331" s="548"/>
      <c r="I331" s="548"/>
      <c r="J331" s="548"/>
      <c r="K331" s="548"/>
      <c r="L331" s="445"/>
    </row>
    <row r="332" spans="1:12" ht="119.5" customHeight="1" x14ac:dyDescent="0.3">
      <c r="B332" s="558"/>
      <c r="C332" s="847"/>
      <c r="D332" s="847"/>
      <c r="E332" s="847"/>
      <c r="F332" s="847"/>
      <c r="G332" s="847"/>
      <c r="H332" s="847"/>
      <c r="I332" s="847"/>
      <c r="J332" s="847"/>
      <c r="K332" s="847"/>
      <c r="L332" s="445"/>
    </row>
    <row r="333" spans="1:12" ht="20.149999999999999" customHeight="1" x14ac:dyDescent="0.3"/>
    <row r="334" spans="1:12" ht="20.149999999999999" customHeight="1" x14ac:dyDescent="0.3">
      <c r="A334" s="94" t="s">
        <v>961</v>
      </c>
    </row>
    <row r="335" spans="1:12" ht="6" customHeight="1" x14ac:dyDescent="0.3"/>
    <row r="336" spans="1:12" ht="27.65" customHeight="1" x14ac:dyDescent="0.3">
      <c r="A336" s="548" t="s">
        <v>962</v>
      </c>
      <c r="B336" s="548"/>
      <c r="C336" s="548"/>
      <c r="D336" s="548"/>
      <c r="E336" s="548"/>
      <c r="F336" s="548"/>
      <c r="G336" s="548"/>
      <c r="H336" s="548"/>
      <c r="I336" s="548"/>
      <c r="J336" s="548"/>
      <c r="K336" s="548"/>
      <c r="L336" s="445"/>
    </row>
    <row r="337" spans="1:12" ht="20.149999999999999" customHeight="1" x14ac:dyDescent="0.3">
      <c r="A337" s="445"/>
      <c r="B337" s="4"/>
      <c r="C337" s="20" t="s">
        <v>881</v>
      </c>
      <c r="F337" s="445"/>
      <c r="G337" s="445"/>
      <c r="H337" s="445"/>
      <c r="I337" s="445"/>
      <c r="J337" s="445"/>
      <c r="K337" s="445"/>
      <c r="L337" s="445"/>
    </row>
    <row r="338" spans="1:12" ht="20.149999999999999" customHeight="1" x14ac:dyDescent="0.3"/>
    <row r="339" spans="1:12" ht="20.149999999999999" customHeight="1" x14ac:dyDescent="0.3"/>
    <row r="340" spans="1:12" ht="20.149999999999999" customHeight="1" x14ac:dyDescent="0.3">
      <c r="A340" s="849" t="s">
        <v>963</v>
      </c>
      <c r="B340" s="849"/>
      <c r="C340" s="849"/>
      <c r="D340" s="849"/>
      <c r="E340" s="849"/>
      <c r="F340" s="849"/>
      <c r="G340" s="849"/>
      <c r="H340" s="849"/>
      <c r="I340" s="849"/>
      <c r="J340" s="849"/>
      <c r="K340" s="849"/>
      <c r="L340" s="468"/>
    </row>
    <row r="341" spans="1:12" ht="20.149999999999999" customHeight="1" x14ac:dyDescent="0.3"/>
    <row r="342" spans="1:12" ht="20.149999999999999" customHeight="1" x14ac:dyDescent="0.3"/>
    <row r="343" spans="1:12" ht="20.149999999999999" customHeight="1" x14ac:dyDescent="0.3">
      <c r="A343" s="94" t="s">
        <v>964</v>
      </c>
    </row>
    <row r="344" spans="1:12" ht="20.149999999999999" customHeight="1" x14ac:dyDescent="0.3"/>
    <row r="345" spans="1:12" ht="20.149999999999999" customHeight="1" x14ac:dyDescent="0.3">
      <c r="A345" s="20" t="s">
        <v>965</v>
      </c>
      <c r="B345" s="851"/>
      <c r="C345" s="851"/>
      <c r="D345" s="851"/>
      <c r="E345" s="851"/>
      <c r="F345" s="851"/>
      <c r="G345" s="851"/>
      <c r="H345" s="20" t="s">
        <v>966</v>
      </c>
    </row>
    <row r="346" spans="1:12" ht="15" customHeight="1" x14ac:dyDescent="0.3">
      <c r="B346" s="856" t="s">
        <v>967</v>
      </c>
      <c r="C346" s="856"/>
      <c r="D346" s="856"/>
      <c r="E346" s="856"/>
      <c r="F346" s="856"/>
      <c r="G346" s="856"/>
    </row>
    <row r="347" spans="1:12" ht="20.149999999999999" customHeight="1" x14ac:dyDescent="0.3">
      <c r="A347" s="20" t="s">
        <v>968</v>
      </c>
    </row>
    <row r="348" spans="1:12" ht="10.4" customHeight="1" x14ac:dyDescent="0.3"/>
    <row r="349" spans="1:12" ht="20.149999999999999" customHeight="1" x14ac:dyDescent="0.3">
      <c r="A349" s="20" t="s">
        <v>969</v>
      </c>
    </row>
    <row r="350" spans="1:12" ht="20.149999999999999" customHeight="1" x14ac:dyDescent="0.3"/>
    <row r="351" spans="1:12" ht="20.149999999999999" customHeight="1" x14ac:dyDescent="0.3">
      <c r="A351" s="535"/>
      <c r="B351" s="535"/>
      <c r="C351" s="535"/>
      <c r="D351" s="535"/>
      <c r="E351" s="535"/>
      <c r="F351" s="535"/>
      <c r="G351" s="535"/>
      <c r="I351" s="535"/>
      <c r="J351" s="535"/>
      <c r="K351" s="535"/>
    </row>
    <row r="352" spans="1:12" ht="20.149999999999999" customHeight="1" x14ac:dyDescent="0.3">
      <c r="A352" s="20" t="s">
        <v>970</v>
      </c>
      <c r="I352" s="20" t="s">
        <v>444</v>
      </c>
    </row>
    <row r="353" spans="1:10" ht="20.149999999999999" customHeight="1" x14ac:dyDescent="0.3"/>
    <row r="354" spans="1:10" ht="20.149999999999999" customHeight="1" x14ac:dyDescent="0.3"/>
    <row r="355" spans="1:10" ht="20.149999999999999" customHeight="1" x14ac:dyDescent="0.3"/>
    <row r="356" spans="1:10" ht="20.149999999999999" customHeight="1" x14ac:dyDescent="0.3">
      <c r="A356" s="94" t="s">
        <v>971</v>
      </c>
    </row>
    <row r="357" spans="1:10" ht="20.149999999999999" customHeight="1" x14ac:dyDescent="0.3"/>
    <row r="358" spans="1:10" ht="20.149999999999999" customHeight="1" x14ac:dyDescent="0.3">
      <c r="A358" s="20" t="s">
        <v>972</v>
      </c>
      <c r="B358" s="851"/>
      <c r="C358" s="851"/>
      <c r="D358" s="851"/>
      <c r="E358" s="851"/>
      <c r="F358" s="851"/>
      <c r="G358" s="851"/>
      <c r="H358" s="20" t="s">
        <v>973</v>
      </c>
    </row>
    <row r="359" spans="1:10" ht="16" customHeight="1" x14ac:dyDescent="0.3">
      <c r="B359" s="671" t="s">
        <v>967</v>
      </c>
      <c r="C359" s="671"/>
      <c r="D359" s="671"/>
      <c r="E359" s="671"/>
      <c r="F359" s="671"/>
      <c r="G359" s="671"/>
    </row>
    <row r="360" spans="1:10" ht="20.149999999999999" customHeight="1" x14ac:dyDescent="0.3">
      <c r="A360" s="851"/>
      <c r="B360" s="851"/>
      <c r="C360" s="851"/>
      <c r="D360" s="851"/>
      <c r="E360" s="851"/>
      <c r="F360" s="851"/>
      <c r="G360" s="851"/>
      <c r="H360" s="851"/>
      <c r="I360" s="851"/>
      <c r="J360" s="20" t="s">
        <v>974</v>
      </c>
    </row>
    <row r="361" spans="1:10" ht="16" customHeight="1" x14ac:dyDescent="0.3">
      <c r="A361" s="852" t="s">
        <v>975</v>
      </c>
      <c r="B361" s="853"/>
      <c r="C361" s="853"/>
      <c r="D361" s="853"/>
      <c r="E361" s="853"/>
      <c r="F361" s="853"/>
      <c r="G361" s="853"/>
      <c r="H361" s="853"/>
      <c r="I361" s="853"/>
    </row>
    <row r="362" spans="1:10" ht="20.149999999999999" customHeight="1" x14ac:dyDescent="0.3">
      <c r="A362" s="854">
        <f>'I. Applicant Info'!G13</f>
        <v>0</v>
      </c>
      <c r="B362" s="855"/>
      <c r="C362" s="855"/>
      <c r="D362" s="855"/>
      <c r="E362" s="855"/>
      <c r="F362" s="855"/>
      <c r="G362" s="855"/>
      <c r="H362" s="855"/>
      <c r="I362" s="855"/>
      <c r="J362" s="20" t="s">
        <v>976</v>
      </c>
    </row>
    <row r="363" spans="1:10" ht="10.4" customHeight="1" x14ac:dyDescent="0.3"/>
    <row r="364" spans="1:10" ht="20.149999999999999" customHeight="1" x14ac:dyDescent="0.3">
      <c r="A364" s="20" t="s">
        <v>977</v>
      </c>
    </row>
    <row r="365" spans="1:10" ht="10.4" customHeight="1" x14ac:dyDescent="0.3"/>
    <row r="366" spans="1:10" ht="20.149999999999999" customHeight="1" x14ac:dyDescent="0.3">
      <c r="A366" s="20" t="s">
        <v>978</v>
      </c>
    </row>
    <row r="367" spans="1:10" ht="10.4" customHeight="1" x14ac:dyDescent="0.3"/>
    <row r="368" spans="1:10" ht="20.149999999999999" customHeight="1" x14ac:dyDescent="0.3">
      <c r="A368" s="20" t="s">
        <v>979</v>
      </c>
    </row>
    <row r="369" spans="1:11" ht="10.4" customHeight="1" x14ac:dyDescent="0.3"/>
    <row r="370" spans="1:11" ht="20.149999999999999" customHeight="1" x14ac:dyDescent="0.3">
      <c r="A370" s="20" t="s">
        <v>980</v>
      </c>
    </row>
    <row r="371" spans="1:11" ht="10.4" customHeight="1" x14ac:dyDescent="0.3"/>
    <row r="372" spans="1:11" ht="20.149999999999999" customHeight="1" x14ac:dyDescent="0.3">
      <c r="A372" s="20" t="s">
        <v>981</v>
      </c>
    </row>
    <row r="373" spans="1:11" ht="20.149999999999999" customHeight="1" x14ac:dyDescent="0.3"/>
    <row r="374" spans="1:11" ht="20.149999999999999" customHeight="1" x14ac:dyDescent="0.3">
      <c r="A374" s="535"/>
      <c r="B374" s="535"/>
      <c r="C374" s="535"/>
      <c r="D374" s="535"/>
      <c r="E374" s="535"/>
      <c r="F374" s="535"/>
      <c r="G374" s="535"/>
      <c r="I374" s="535"/>
      <c r="J374" s="535"/>
      <c r="K374" s="535"/>
    </row>
    <row r="375" spans="1:11" ht="20.149999999999999" customHeight="1" x14ac:dyDescent="0.3">
      <c r="A375" s="20" t="s">
        <v>982</v>
      </c>
      <c r="I375" s="20" t="s">
        <v>444</v>
      </c>
    </row>
    <row r="376" spans="1:11" ht="20.149999999999999" customHeight="1" x14ac:dyDescent="0.3"/>
    <row r="377" spans="1:11" ht="20.149999999999999" customHeight="1" x14ac:dyDescent="0.3">
      <c r="A377" s="535"/>
      <c r="B377" s="535"/>
      <c r="C377" s="535"/>
      <c r="D377" s="535"/>
      <c r="E377" s="535"/>
      <c r="F377" s="535"/>
      <c r="G377" s="535"/>
      <c r="H377" s="535"/>
    </row>
    <row r="378" spans="1:11" ht="20.149999999999999" customHeight="1" x14ac:dyDescent="0.3">
      <c r="A378" s="20" t="s">
        <v>983</v>
      </c>
    </row>
    <row r="379" spans="1:11" ht="20.149999999999999" customHeight="1" x14ac:dyDescent="0.3"/>
    <row r="380" spans="1:11" ht="20.149999999999999" customHeight="1" x14ac:dyDescent="0.3"/>
    <row r="381" spans="1:11" ht="20.149999999999999" customHeight="1" x14ac:dyDescent="0.3"/>
    <row r="382" spans="1:11" ht="20.149999999999999" customHeight="1" x14ac:dyDescent="0.3"/>
    <row r="383" spans="1:11" ht="20.149999999999999" customHeight="1" x14ac:dyDescent="0.3"/>
    <row r="384" spans="1:11" ht="20.149999999999999" customHeight="1" x14ac:dyDescent="0.3"/>
    <row r="385" ht="20.149999999999999" customHeight="1" x14ac:dyDescent="0.3"/>
    <row r="386" ht="20.149999999999999" customHeight="1" x14ac:dyDescent="0.3"/>
    <row r="387" ht="20.149999999999999" customHeight="1" x14ac:dyDescent="0.3"/>
    <row r="388" ht="20.149999999999999" customHeight="1" x14ac:dyDescent="0.3"/>
    <row r="389" ht="20.149999999999999" customHeight="1" x14ac:dyDescent="0.3"/>
    <row r="390" ht="20.149999999999999" customHeight="1" x14ac:dyDescent="0.3"/>
    <row r="391" ht="20.149999999999999" customHeight="1" x14ac:dyDescent="0.3"/>
    <row r="392" ht="20.149999999999999" customHeight="1" x14ac:dyDescent="0.3"/>
    <row r="393" ht="20.149999999999999" customHeight="1" x14ac:dyDescent="0.3"/>
    <row r="394" ht="20.149999999999999" customHeight="1" x14ac:dyDescent="0.3"/>
    <row r="395" ht="20.149999999999999" customHeight="1" x14ac:dyDescent="0.3"/>
    <row r="396" ht="20.149999999999999" customHeight="1" x14ac:dyDescent="0.3"/>
    <row r="397" ht="20.149999999999999" customHeight="1" x14ac:dyDescent="0.3"/>
    <row r="398" ht="20.149999999999999" customHeight="1" x14ac:dyDescent="0.3"/>
    <row r="399" ht="20.149999999999999" customHeight="1" x14ac:dyDescent="0.3"/>
    <row r="400" ht="20.149999999999999" customHeight="1" x14ac:dyDescent="0.3"/>
    <row r="401" ht="20.149999999999999" customHeight="1" x14ac:dyDescent="0.3"/>
    <row r="402" ht="20.149999999999999" customHeight="1" x14ac:dyDescent="0.3"/>
    <row r="403" ht="20.149999999999999" customHeight="1" x14ac:dyDescent="0.3"/>
    <row r="404" ht="20.149999999999999" customHeight="1" x14ac:dyDescent="0.3"/>
    <row r="405" ht="20.149999999999999" customHeight="1" x14ac:dyDescent="0.3"/>
    <row r="406" ht="20.149999999999999" customHeight="1" x14ac:dyDescent="0.3"/>
    <row r="407" ht="20.149999999999999" customHeight="1" x14ac:dyDescent="0.3"/>
    <row r="408" ht="20.149999999999999" customHeight="1" x14ac:dyDescent="0.3"/>
    <row r="409" ht="20.149999999999999" customHeight="1" x14ac:dyDescent="0.3"/>
    <row r="410" ht="20.149999999999999" customHeight="1" x14ac:dyDescent="0.3"/>
    <row r="411" ht="20.149999999999999" customHeight="1" x14ac:dyDescent="0.3"/>
    <row r="412" ht="20.149999999999999" customHeight="1" x14ac:dyDescent="0.3"/>
    <row r="413" ht="20.149999999999999" customHeight="1" x14ac:dyDescent="0.3"/>
    <row r="414" ht="20.149999999999999" customHeight="1" x14ac:dyDescent="0.3"/>
    <row r="415" ht="20.149999999999999" customHeight="1" x14ac:dyDescent="0.3"/>
    <row r="416" ht="20.149999999999999" customHeight="1" x14ac:dyDescent="0.3"/>
    <row r="417" ht="20.149999999999999" customHeight="1" x14ac:dyDescent="0.3"/>
    <row r="418" ht="20.149999999999999" customHeight="1" x14ac:dyDescent="0.3"/>
    <row r="419" ht="20.149999999999999" customHeight="1" x14ac:dyDescent="0.3"/>
    <row r="420" ht="20.149999999999999" customHeight="1" x14ac:dyDescent="0.3"/>
    <row r="421" ht="20.149999999999999" customHeight="1" x14ac:dyDescent="0.3"/>
    <row r="422" ht="20.149999999999999" customHeight="1" x14ac:dyDescent="0.3"/>
    <row r="423" ht="20.149999999999999" customHeight="1" x14ac:dyDescent="0.3"/>
    <row r="424" ht="20.149999999999999" customHeight="1" x14ac:dyDescent="0.3"/>
    <row r="425" ht="20.149999999999999" customHeight="1" x14ac:dyDescent="0.3"/>
    <row r="426" ht="20.149999999999999" customHeight="1" x14ac:dyDescent="0.3"/>
    <row r="427" ht="20.149999999999999" customHeight="1" x14ac:dyDescent="0.3"/>
    <row r="428" ht="20.149999999999999" customHeight="1" x14ac:dyDescent="0.3"/>
    <row r="429" ht="20.149999999999999" customHeight="1" x14ac:dyDescent="0.3"/>
    <row r="430" ht="20.149999999999999" customHeight="1" x14ac:dyDescent="0.3"/>
    <row r="431" ht="20.149999999999999" customHeight="1" x14ac:dyDescent="0.3"/>
    <row r="432" ht="20.149999999999999" customHeight="1" x14ac:dyDescent="0.3"/>
    <row r="433" ht="20.149999999999999" customHeight="1" x14ac:dyDescent="0.3"/>
    <row r="434" ht="20.149999999999999" customHeight="1" x14ac:dyDescent="0.3"/>
    <row r="435" ht="20.149999999999999" customHeight="1" x14ac:dyDescent="0.3"/>
    <row r="436" ht="20.149999999999999" customHeight="1" x14ac:dyDescent="0.3"/>
    <row r="437" ht="20.149999999999999" customHeight="1" x14ac:dyDescent="0.3"/>
    <row r="438" ht="20.149999999999999" customHeight="1" x14ac:dyDescent="0.3"/>
    <row r="439" ht="20.149999999999999" customHeight="1" x14ac:dyDescent="0.3"/>
    <row r="440" ht="20.149999999999999" customHeight="1" x14ac:dyDescent="0.3"/>
    <row r="441" ht="20.149999999999999" customHeight="1" x14ac:dyDescent="0.3"/>
    <row r="442" ht="20.149999999999999" customHeight="1" x14ac:dyDescent="0.3"/>
    <row r="443" ht="20.149999999999999" customHeight="1" x14ac:dyDescent="0.3"/>
    <row r="444" ht="20.149999999999999" customHeight="1" x14ac:dyDescent="0.3"/>
    <row r="445" ht="20.149999999999999" customHeight="1" x14ac:dyDescent="0.3"/>
    <row r="446" ht="20.149999999999999" customHeight="1" x14ac:dyDescent="0.3"/>
    <row r="447" ht="20.149999999999999" customHeight="1" x14ac:dyDescent="0.3"/>
    <row r="448" ht="20.149999999999999" customHeight="1" x14ac:dyDescent="0.3"/>
    <row r="449" ht="20.149999999999999" customHeight="1" x14ac:dyDescent="0.3"/>
    <row r="450" ht="20.149999999999999" customHeight="1" x14ac:dyDescent="0.3"/>
    <row r="451" ht="20.149999999999999" customHeight="1" x14ac:dyDescent="0.3"/>
    <row r="452" ht="20.149999999999999" customHeight="1" x14ac:dyDescent="0.3"/>
    <row r="453" ht="20.149999999999999" customHeight="1" x14ac:dyDescent="0.3"/>
    <row r="454" ht="20.149999999999999" customHeight="1" x14ac:dyDescent="0.3"/>
    <row r="455" ht="20.149999999999999" customHeight="1" x14ac:dyDescent="0.3"/>
    <row r="456" ht="20.149999999999999" customHeight="1" x14ac:dyDescent="0.3"/>
    <row r="457" ht="20.149999999999999" customHeight="1" x14ac:dyDescent="0.3"/>
    <row r="458" ht="20.149999999999999" customHeight="1" x14ac:dyDescent="0.3"/>
    <row r="459" ht="20.149999999999999" customHeight="1" x14ac:dyDescent="0.3"/>
    <row r="460" ht="20.149999999999999" customHeight="1" x14ac:dyDescent="0.3"/>
    <row r="461" ht="20.149999999999999" customHeight="1" x14ac:dyDescent="0.3"/>
    <row r="462" ht="20.149999999999999" customHeight="1" x14ac:dyDescent="0.3"/>
    <row r="463" ht="20.149999999999999" customHeight="1" x14ac:dyDescent="0.3"/>
    <row r="464" ht="20.149999999999999" customHeight="1" x14ac:dyDescent="0.3"/>
    <row r="465" ht="20.149999999999999" customHeight="1" x14ac:dyDescent="0.3"/>
    <row r="466" ht="20.149999999999999" customHeight="1" x14ac:dyDescent="0.3"/>
    <row r="467" ht="20.149999999999999" customHeight="1" x14ac:dyDescent="0.3"/>
    <row r="468" ht="20.149999999999999" customHeight="1" x14ac:dyDescent="0.3"/>
    <row r="469" ht="20.149999999999999" customHeight="1" x14ac:dyDescent="0.3"/>
    <row r="470" ht="20.149999999999999" customHeight="1" x14ac:dyDescent="0.3"/>
    <row r="471" ht="20.149999999999999" customHeight="1" x14ac:dyDescent="0.3"/>
    <row r="472" ht="20.149999999999999" customHeight="1" x14ac:dyDescent="0.3"/>
    <row r="473" ht="20.149999999999999" customHeight="1" x14ac:dyDescent="0.3"/>
    <row r="474" ht="20.149999999999999" customHeight="1" x14ac:dyDescent="0.3"/>
    <row r="475" ht="20.149999999999999" customHeight="1" x14ac:dyDescent="0.3"/>
    <row r="476" ht="20.149999999999999" customHeight="1" x14ac:dyDescent="0.3"/>
    <row r="477" ht="20.149999999999999" customHeight="1" x14ac:dyDescent="0.3"/>
    <row r="478" ht="20.149999999999999" customHeight="1" x14ac:dyDescent="0.3"/>
    <row r="479" ht="20.149999999999999" customHeight="1" x14ac:dyDescent="0.3"/>
    <row r="480" ht="20.149999999999999" customHeight="1" x14ac:dyDescent="0.3"/>
    <row r="481" ht="20.149999999999999" customHeight="1" x14ac:dyDescent="0.3"/>
    <row r="482" ht="20.149999999999999" customHeight="1" x14ac:dyDescent="0.3"/>
    <row r="483" ht="20.149999999999999" customHeight="1" x14ac:dyDescent="0.3"/>
    <row r="484" ht="20.149999999999999" customHeight="1" x14ac:dyDescent="0.3"/>
    <row r="485" ht="20.149999999999999" customHeight="1" x14ac:dyDescent="0.3"/>
    <row r="486" ht="20.149999999999999" customHeight="1" x14ac:dyDescent="0.3"/>
    <row r="487" ht="20.149999999999999" customHeight="1" x14ac:dyDescent="0.3"/>
    <row r="488" ht="20.149999999999999" customHeight="1" x14ac:dyDescent="0.3"/>
    <row r="489" ht="20.149999999999999" customHeight="1" x14ac:dyDescent="0.3"/>
    <row r="490" ht="20.149999999999999" customHeight="1" x14ac:dyDescent="0.3"/>
    <row r="491" ht="20.149999999999999" customHeight="1" x14ac:dyDescent="0.3"/>
    <row r="492" ht="20.149999999999999" customHeight="1" x14ac:dyDescent="0.3"/>
    <row r="493" ht="20.149999999999999" customHeight="1" x14ac:dyDescent="0.3"/>
    <row r="494" ht="20.149999999999999" customHeight="1" x14ac:dyDescent="0.3"/>
    <row r="495" ht="20.149999999999999" customHeight="1" x14ac:dyDescent="0.3"/>
    <row r="496" ht="20.149999999999999" customHeight="1" x14ac:dyDescent="0.3"/>
    <row r="497" ht="20.149999999999999" customHeight="1" x14ac:dyDescent="0.3"/>
    <row r="498" ht="20.149999999999999" customHeight="1" x14ac:dyDescent="0.3"/>
    <row r="499" ht="20.149999999999999" customHeight="1" x14ac:dyDescent="0.3"/>
    <row r="500" ht="20.149999999999999" customHeight="1" x14ac:dyDescent="0.3"/>
    <row r="501" ht="20.149999999999999" customHeight="1" x14ac:dyDescent="0.3"/>
    <row r="502" ht="20.149999999999999" customHeight="1" x14ac:dyDescent="0.3"/>
    <row r="503" ht="20.149999999999999" customHeight="1" x14ac:dyDescent="0.3"/>
    <row r="504" ht="20.149999999999999" customHeight="1" x14ac:dyDescent="0.3"/>
    <row r="505" ht="20.149999999999999" customHeight="1" x14ac:dyDescent="0.3"/>
    <row r="506" ht="20.149999999999999" customHeight="1" x14ac:dyDescent="0.3"/>
    <row r="507" ht="20.149999999999999" customHeight="1" x14ac:dyDescent="0.3"/>
    <row r="508" ht="20.149999999999999" customHeight="1" x14ac:dyDescent="0.3"/>
    <row r="509" ht="20.149999999999999" customHeight="1" x14ac:dyDescent="0.3"/>
    <row r="510" ht="20.149999999999999" customHeight="1" x14ac:dyDescent="0.3"/>
    <row r="511" ht="20.149999999999999" customHeight="1" x14ac:dyDescent="0.3"/>
    <row r="512" ht="20.149999999999999" customHeight="1" x14ac:dyDescent="0.3"/>
    <row r="513" ht="20.149999999999999" customHeight="1" x14ac:dyDescent="0.3"/>
    <row r="514" ht="20.149999999999999" customHeight="1" x14ac:dyDescent="0.3"/>
    <row r="515" ht="20.149999999999999" customHeight="1" x14ac:dyDescent="0.3"/>
    <row r="516" ht="20.149999999999999" customHeight="1" x14ac:dyDescent="0.3"/>
    <row r="517" ht="20.149999999999999" customHeight="1" x14ac:dyDescent="0.3"/>
    <row r="518" ht="20.149999999999999" customHeight="1" x14ac:dyDescent="0.3"/>
    <row r="519" ht="20.149999999999999" customHeight="1" x14ac:dyDescent="0.3"/>
    <row r="520" ht="20.149999999999999" customHeight="1" x14ac:dyDescent="0.3"/>
    <row r="521" ht="20.149999999999999" customHeight="1" x14ac:dyDescent="0.3"/>
    <row r="522" ht="20.149999999999999" customHeight="1" x14ac:dyDescent="0.3"/>
    <row r="523" ht="20.149999999999999" customHeight="1" x14ac:dyDescent="0.3"/>
    <row r="524" ht="20.149999999999999" customHeight="1" x14ac:dyDescent="0.3"/>
    <row r="525" ht="20.149999999999999" customHeight="1" x14ac:dyDescent="0.3"/>
    <row r="526" ht="20.149999999999999" customHeight="1" x14ac:dyDescent="0.3"/>
    <row r="527" ht="20.149999999999999" customHeight="1" x14ac:dyDescent="0.3"/>
    <row r="528" ht="20.149999999999999" customHeight="1" x14ac:dyDescent="0.3"/>
    <row r="529" ht="20.149999999999999" customHeight="1" x14ac:dyDescent="0.3"/>
    <row r="530" ht="20.149999999999999" customHeight="1" x14ac:dyDescent="0.3"/>
    <row r="531" ht="20.149999999999999" customHeight="1" x14ac:dyDescent="0.3"/>
    <row r="532" ht="20.149999999999999" customHeight="1" x14ac:dyDescent="0.3"/>
    <row r="533" ht="20.149999999999999" customHeight="1" x14ac:dyDescent="0.3"/>
    <row r="534" ht="20.149999999999999" customHeight="1" x14ac:dyDescent="0.3"/>
    <row r="535" ht="20.149999999999999" customHeight="1" x14ac:dyDescent="0.3"/>
    <row r="536" ht="20.149999999999999" customHeight="1" x14ac:dyDescent="0.3"/>
    <row r="537" ht="20.149999999999999" customHeight="1" x14ac:dyDescent="0.3"/>
    <row r="538" ht="20.149999999999999" customHeight="1" x14ac:dyDescent="0.3"/>
    <row r="539" ht="20.149999999999999" customHeight="1" x14ac:dyDescent="0.3"/>
    <row r="540" ht="20.149999999999999" customHeight="1" x14ac:dyDescent="0.3"/>
    <row r="541" ht="20.149999999999999" customHeight="1" x14ac:dyDescent="0.3"/>
    <row r="542" ht="20.149999999999999" customHeight="1" x14ac:dyDescent="0.3"/>
    <row r="543" ht="20.149999999999999" customHeight="1" x14ac:dyDescent="0.3"/>
    <row r="544" ht="20.149999999999999" customHeight="1" x14ac:dyDescent="0.3"/>
    <row r="545" ht="20.149999999999999" customHeight="1" x14ac:dyDescent="0.3"/>
    <row r="546" ht="20.149999999999999" customHeight="1" x14ac:dyDescent="0.3"/>
    <row r="547" ht="20.149999999999999" customHeight="1" x14ac:dyDescent="0.3"/>
    <row r="548" ht="20.149999999999999" customHeight="1" x14ac:dyDescent="0.3"/>
    <row r="549" ht="20.149999999999999" customHeight="1" x14ac:dyDescent="0.3"/>
    <row r="550" ht="20.149999999999999" customHeight="1" x14ac:dyDescent="0.3"/>
    <row r="551" ht="20.149999999999999" customHeight="1" x14ac:dyDescent="0.3"/>
    <row r="552" ht="20.149999999999999" customHeight="1" x14ac:dyDescent="0.3"/>
    <row r="553" ht="20.149999999999999" customHeight="1" x14ac:dyDescent="0.3"/>
    <row r="554" ht="20.149999999999999" customHeight="1" x14ac:dyDescent="0.3"/>
    <row r="555" ht="20.149999999999999" customHeight="1" x14ac:dyDescent="0.3"/>
    <row r="556" ht="20.149999999999999" customHeight="1" x14ac:dyDescent="0.3"/>
    <row r="557" ht="20.149999999999999" customHeight="1" x14ac:dyDescent="0.3"/>
    <row r="558" ht="20.149999999999999" customHeight="1" x14ac:dyDescent="0.3"/>
    <row r="559" ht="20.149999999999999" customHeight="1" x14ac:dyDescent="0.3"/>
    <row r="560" ht="20.149999999999999" customHeight="1" x14ac:dyDescent="0.3"/>
    <row r="561" ht="20.149999999999999" customHeight="1" x14ac:dyDescent="0.3"/>
    <row r="562" ht="20.149999999999999" customHeight="1" x14ac:dyDescent="0.3"/>
    <row r="563" ht="20.149999999999999" customHeight="1" x14ac:dyDescent="0.3"/>
    <row r="564" ht="20.149999999999999" customHeight="1" x14ac:dyDescent="0.3"/>
    <row r="565" ht="20.149999999999999" customHeight="1" x14ac:dyDescent="0.3"/>
    <row r="566" ht="20.149999999999999" customHeight="1" x14ac:dyDescent="0.3"/>
    <row r="567" ht="20.149999999999999" customHeight="1" x14ac:dyDescent="0.3"/>
    <row r="568" ht="20.149999999999999" customHeight="1" x14ac:dyDescent="0.3"/>
    <row r="569" ht="20.149999999999999" customHeight="1" x14ac:dyDescent="0.3"/>
    <row r="570" ht="20.149999999999999" customHeight="1" x14ac:dyDescent="0.3"/>
    <row r="571" ht="20.149999999999999" customHeight="1" x14ac:dyDescent="0.3"/>
    <row r="572" ht="20.149999999999999" customHeight="1" x14ac:dyDescent="0.3"/>
    <row r="573" ht="20.149999999999999" customHeight="1" x14ac:dyDescent="0.3"/>
    <row r="574" ht="20.149999999999999" customHeight="1" x14ac:dyDescent="0.3"/>
    <row r="575" ht="20.149999999999999" customHeight="1" x14ac:dyDescent="0.3"/>
    <row r="576" ht="20.149999999999999" customHeight="1" x14ac:dyDescent="0.3"/>
    <row r="577" ht="20.149999999999999" customHeight="1" x14ac:dyDescent="0.3"/>
    <row r="578" ht="20.149999999999999" customHeight="1" x14ac:dyDescent="0.3"/>
    <row r="579" ht="20.149999999999999" customHeight="1" x14ac:dyDescent="0.3"/>
    <row r="580" ht="20.149999999999999" customHeight="1" x14ac:dyDescent="0.3"/>
    <row r="581" ht="20.149999999999999" customHeight="1" x14ac:dyDescent="0.3"/>
    <row r="582" ht="20.149999999999999" customHeight="1" x14ac:dyDescent="0.3"/>
    <row r="583" ht="20.149999999999999" customHeight="1" x14ac:dyDescent="0.3"/>
    <row r="584" ht="20.149999999999999" customHeight="1" x14ac:dyDescent="0.3"/>
    <row r="585" ht="20.149999999999999" customHeight="1" x14ac:dyDescent="0.3"/>
    <row r="586" ht="20.149999999999999" customHeight="1" x14ac:dyDescent="0.3"/>
    <row r="587" ht="20.149999999999999" customHeight="1" x14ac:dyDescent="0.3"/>
    <row r="588" ht="20.149999999999999" customHeight="1" x14ac:dyDescent="0.3"/>
    <row r="589" ht="20.149999999999999" customHeight="1" x14ac:dyDescent="0.3"/>
    <row r="590" ht="20.149999999999999" customHeight="1" x14ac:dyDescent="0.3"/>
    <row r="591" ht="20.149999999999999" customHeight="1" x14ac:dyDescent="0.3"/>
    <row r="592" ht="20.149999999999999" customHeight="1" x14ac:dyDescent="0.3"/>
    <row r="593" ht="20.149999999999999" customHeight="1" x14ac:dyDescent="0.3"/>
    <row r="594" ht="20.149999999999999" customHeight="1" x14ac:dyDescent="0.3"/>
    <row r="595" ht="20.149999999999999" customHeight="1" x14ac:dyDescent="0.3"/>
    <row r="596" ht="20.149999999999999" customHeight="1" x14ac:dyDescent="0.3"/>
    <row r="597" ht="20.149999999999999" customHeight="1" x14ac:dyDescent="0.3"/>
    <row r="598" ht="20.149999999999999" customHeight="1" x14ac:dyDescent="0.3"/>
    <row r="599" ht="20.149999999999999" customHeight="1" x14ac:dyDescent="0.3"/>
    <row r="600" ht="20.149999999999999" customHeight="1" x14ac:dyDescent="0.3"/>
    <row r="601" ht="20.149999999999999" customHeight="1" x14ac:dyDescent="0.3"/>
    <row r="602" ht="20.149999999999999" customHeight="1" x14ac:dyDescent="0.3"/>
    <row r="603" ht="20.149999999999999" customHeight="1" x14ac:dyDescent="0.3"/>
    <row r="604" ht="20.149999999999999" customHeight="1" x14ac:dyDescent="0.3"/>
    <row r="605" ht="20.149999999999999" customHeight="1" x14ac:dyDescent="0.3"/>
    <row r="606" ht="20.149999999999999" customHeight="1" x14ac:dyDescent="0.3"/>
    <row r="607" ht="20.149999999999999" customHeight="1" x14ac:dyDescent="0.3"/>
    <row r="608" ht="20.149999999999999" customHeight="1" x14ac:dyDescent="0.3"/>
    <row r="609" ht="20.149999999999999" customHeight="1" x14ac:dyDescent="0.3"/>
    <row r="610" ht="20.149999999999999" customHeight="1" x14ac:dyDescent="0.3"/>
    <row r="611" ht="20.149999999999999" customHeight="1" x14ac:dyDescent="0.3"/>
    <row r="612" ht="20.149999999999999" customHeight="1" x14ac:dyDescent="0.3"/>
    <row r="613" ht="20.149999999999999" customHeight="1" x14ac:dyDescent="0.3"/>
    <row r="614" ht="20.149999999999999" customHeight="1" x14ac:dyDescent="0.3"/>
    <row r="615" ht="20.149999999999999" customHeight="1" x14ac:dyDescent="0.3"/>
    <row r="616" ht="20.149999999999999" customHeight="1" x14ac:dyDescent="0.3"/>
    <row r="617" ht="20.149999999999999" customHeight="1" x14ac:dyDescent="0.3"/>
    <row r="618" ht="20.149999999999999" customHeight="1" x14ac:dyDescent="0.3"/>
    <row r="619" ht="20.149999999999999" customHeight="1" x14ac:dyDescent="0.3"/>
    <row r="620" ht="20.149999999999999" customHeight="1" x14ac:dyDescent="0.3"/>
    <row r="621" ht="20.149999999999999" customHeight="1" x14ac:dyDescent="0.3"/>
    <row r="622" ht="20.149999999999999" customHeight="1" x14ac:dyDescent="0.3"/>
    <row r="623" ht="20.149999999999999" customHeight="1" x14ac:dyDescent="0.3"/>
    <row r="624" ht="20.149999999999999" customHeight="1" x14ac:dyDescent="0.3"/>
    <row r="625" ht="20.149999999999999" customHeight="1" x14ac:dyDescent="0.3"/>
    <row r="626" ht="20.149999999999999" customHeight="1" x14ac:dyDescent="0.3"/>
    <row r="627" ht="20.149999999999999" customHeight="1" x14ac:dyDescent="0.3"/>
    <row r="628" ht="20.149999999999999" customHeight="1" x14ac:dyDescent="0.3"/>
    <row r="629" ht="20.149999999999999" customHeight="1" x14ac:dyDescent="0.3"/>
    <row r="630" ht="20.149999999999999" customHeight="1" x14ac:dyDescent="0.3"/>
    <row r="631" ht="20.149999999999999" customHeight="1" x14ac:dyDescent="0.3"/>
    <row r="632" ht="20.149999999999999" customHeight="1" x14ac:dyDescent="0.3"/>
    <row r="633" ht="20.149999999999999" customHeight="1" x14ac:dyDescent="0.3"/>
    <row r="634" ht="20.149999999999999" customHeight="1" x14ac:dyDescent="0.3"/>
    <row r="635" ht="20.149999999999999" customHeight="1" x14ac:dyDescent="0.3"/>
    <row r="636" ht="20.149999999999999" customHeight="1" x14ac:dyDescent="0.3"/>
    <row r="637" ht="20.149999999999999" customHeight="1" x14ac:dyDescent="0.3"/>
    <row r="638" ht="20.149999999999999" customHeight="1" x14ac:dyDescent="0.3"/>
    <row r="639" ht="20.149999999999999" customHeight="1" x14ac:dyDescent="0.3"/>
    <row r="640" ht="20.149999999999999" customHeight="1" x14ac:dyDescent="0.3"/>
    <row r="641" ht="20.149999999999999" customHeight="1" x14ac:dyDescent="0.3"/>
    <row r="642" ht="20.149999999999999" customHeight="1" x14ac:dyDescent="0.3"/>
    <row r="643" ht="20.149999999999999" customHeight="1" x14ac:dyDescent="0.3"/>
    <row r="644" ht="20.149999999999999" customHeight="1" x14ac:dyDescent="0.3"/>
    <row r="645" ht="20.149999999999999" customHeight="1" x14ac:dyDescent="0.3"/>
    <row r="646" ht="20.149999999999999" customHeight="1" x14ac:dyDescent="0.3"/>
    <row r="647" ht="20.149999999999999" customHeight="1" x14ac:dyDescent="0.3"/>
    <row r="648" ht="20.149999999999999" customHeight="1" x14ac:dyDescent="0.3"/>
    <row r="649" ht="20.149999999999999" customHeight="1" x14ac:dyDescent="0.3"/>
    <row r="650" ht="20.149999999999999" customHeight="1" x14ac:dyDescent="0.3"/>
    <row r="651" ht="20.149999999999999" customHeight="1" x14ac:dyDescent="0.3"/>
    <row r="652" ht="20.149999999999999" customHeight="1" x14ac:dyDescent="0.3"/>
    <row r="653" ht="20.149999999999999" customHeight="1" x14ac:dyDescent="0.3"/>
    <row r="654" ht="20.149999999999999" customHeight="1" x14ac:dyDescent="0.3"/>
    <row r="655" ht="20.149999999999999" customHeight="1" x14ac:dyDescent="0.3"/>
    <row r="656" ht="20.149999999999999" customHeight="1" x14ac:dyDescent="0.3"/>
    <row r="657" ht="20.149999999999999" customHeight="1" x14ac:dyDescent="0.3"/>
    <row r="658" ht="20.149999999999999" customHeight="1" x14ac:dyDescent="0.3"/>
    <row r="659" ht="20.149999999999999" customHeight="1" x14ac:dyDescent="0.3"/>
    <row r="660" ht="20.149999999999999" customHeight="1" x14ac:dyDescent="0.3"/>
    <row r="661" ht="20.149999999999999" customHeight="1" x14ac:dyDescent="0.3"/>
    <row r="662" ht="20.149999999999999" customHeight="1" x14ac:dyDescent="0.3"/>
    <row r="663" ht="20.149999999999999" customHeight="1" x14ac:dyDescent="0.3"/>
    <row r="664" ht="20.149999999999999" customHeight="1" x14ac:dyDescent="0.3"/>
    <row r="665" ht="20.149999999999999" customHeight="1" x14ac:dyDescent="0.3"/>
    <row r="666" ht="20.149999999999999" customHeight="1" x14ac:dyDescent="0.3"/>
    <row r="667" ht="20.149999999999999" customHeight="1" x14ac:dyDescent="0.3"/>
    <row r="668" ht="20.149999999999999" customHeight="1" x14ac:dyDescent="0.3"/>
    <row r="669" ht="20.149999999999999" customHeight="1" x14ac:dyDescent="0.3"/>
    <row r="670" ht="20.149999999999999" customHeight="1" x14ac:dyDescent="0.3"/>
    <row r="671" ht="20.149999999999999" customHeight="1" x14ac:dyDescent="0.3"/>
    <row r="672" ht="20.149999999999999" customHeight="1" x14ac:dyDescent="0.3"/>
    <row r="673" ht="20.149999999999999" customHeight="1" x14ac:dyDescent="0.3"/>
    <row r="674" ht="20.149999999999999" customHeight="1" x14ac:dyDescent="0.3"/>
    <row r="675" ht="20.149999999999999" customHeight="1" x14ac:dyDescent="0.3"/>
    <row r="676" ht="20.149999999999999" customHeight="1" x14ac:dyDescent="0.3"/>
    <row r="677" ht="20.149999999999999" customHeight="1" x14ac:dyDescent="0.3"/>
    <row r="678" ht="20.149999999999999" customHeight="1" x14ac:dyDescent="0.3"/>
    <row r="679" ht="20.149999999999999" customHeight="1" x14ac:dyDescent="0.3"/>
    <row r="680" ht="20.149999999999999" customHeight="1" x14ac:dyDescent="0.3"/>
    <row r="681" ht="20.149999999999999" customHeight="1" x14ac:dyDescent="0.3"/>
    <row r="682" ht="20.149999999999999" customHeight="1" x14ac:dyDescent="0.3"/>
    <row r="683" ht="20.149999999999999" customHeight="1" x14ac:dyDescent="0.3"/>
    <row r="684" ht="20.149999999999999" customHeight="1" x14ac:dyDescent="0.3"/>
    <row r="685" ht="20.149999999999999" customHeight="1" x14ac:dyDescent="0.3"/>
    <row r="686" ht="20.149999999999999" customHeight="1" x14ac:dyDescent="0.3"/>
    <row r="687" ht="20.149999999999999" customHeight="1" x14ac:dyDescent="0.3"/>
    <row r="688" ht="20.149999999999999" customHeight="1" x14ac:dyDescent="0.3"/>
    <row r="689" ht="20.149999999999999" customHeight="1" x14ac:dyDescent="0.3"/>
    <row r="690" ht="20.149999999999999" customHeight="1" x14ac:dyDescent="0.3"/>
    <row r="691" ht="20.149999999999999" customHeight="1" x14ac:dyDescent="0.3"/>
    <row r="692" ht="20.149999999999999" customHeight="1" x14ac:dyDescent="0.3"/>
    <row r="693" ht="20.149999999999999" customHeight="1" x14ac:dyDescent="0.3"/>
    <row r="694" ht="20.149999999999999" customHeight="1" x14ac:dyDescent="0.3"/>
    <row r="695" ht="20.149999999999999" customHeight="1" x14ac:dyDescent="0.3"/>
  </sheetData>
  <sheetProtection algorithmName="SHA-512" hashValue="x9aQtCPDOxP48apB/ka17kFnK6A0tXailg43jgWnF4LlEd2n4BJcFQxa8Y516gFUSMmYjMVFRsVqdynTRNCJaA==" saltValue="7g6wi+Hf7sAa4Y/S7seMHw==" spinCount="100000" sheet="1" objects="1" scenarios="1"/>
  <mergeCells count="69">
    <mergeCell ref="B53:K53"/>
    <mergeCell ref="A1:K1"/>
    <mergeCell ref="A2:K2"/>
    <mergeCell ref="A3:K3"/>
    <mergeCell ref="A5:K5"/>
    <mergeCell ref="D7:K7"/>
    <mergeCell ref="D9:K9"/>
    <mergeCell ref="D13:K13"/>
    <mergeCell ref="D14:K14"/>
    <mergeCell ref="D11:K11"/>
    <mergeCell ref="D12:K12"/>
    <mergeCell ref="B19:K19"/>
    <mergeCell ref="B40:K40"/>
    <mergeCell ref="B51:K51"/>
    <mergeCell ref="B123:K123"/>
    <mergeCell ref="B60:K60"/>
    <mergeCell ref="B62:K62"/>
    <mergeCell ref="B65:K65"/>
    <mergeCell ref="B70:K70"/>
    <mergeCell ref="B77:K77"/>
    <mergeCell ref="B80:K80"/>
    <mergeCell ref="B82:K82"/>
    <mergeCell ref="B103:K103"/>
    <mergeCell ref="B106:K106"/>
    <mergeCell ref="B109:K109"/>
    <mergeCell ref="B112:K112"/>
    <mergeCell ref="B234:K234"/>
    <mergeCell ref="B125:K125"/>
    <mergeCell ref="B134:K134"/>
    <mergeCell ref="B147:K147"/>
    <mergeCell ref="B163:K163"/>
    <mergeCell ref="B209:K209"/>
    <mergeCell ref="B211:K211"/>
    <mergeCell ref="B216:K216"/>
    <mergeCell ref="B222:K222"/>
    <mergeCell ref="B223:K223"/>
    <mergeCell ref="B225:K225"/>
    <mergeCell ref="B232:K232"/>
    <mergeCell ref="B304:K304"/>
    <mergeCell ref="B241:K241"/>
    <mergeCell ref="B243:K243"/>
    <mergeCell ref="B250:K250"/>
    <mergeCell ref="B252:K252"/>
    <mergeCell ref="B263:K263"/>
    <mergeCell ref="B277:K277"/>
    <mergeCell ref="D279:K279"/>
    <mergeCell ref="D281:K281"/>
    <mergeCell ref="D283:K283"/>
    <mergeCell ref="B291:K291"/>
    <mergeCell ref="B295:K295"/>
    <mergeCell ref="B306:K306"/>
    <mergeCell ref="B322:K322"/>
    <mergeCell ref="B325:K325"/>
    <mergeCell ref="B331:K331"/>
    <mergeCell ref="B332:K332"/>
    <mergeCell ref="A336:K336"/>
    <mergeCell ref="A351:G351"/>
    <mergeCell ref="I351:K351"/>
    <mergeCell ref="A340:K340"/>
    <mergeCell ref="B345:G345"/>
    <mergeCell ref="B346:G346"/>
    <mergeCell ref="A377:H377"/>
    <mergeCell ref="B358:G358"/>
    <mergeCell ref="B359:G359"/>
    <mergeCell ref="A361:I361"/>
    <mergeCell ref="A362:I362"/>
    <mergeCell ref="A374:G374"/>
    <mergeCell ref="I374:K374"/>
    <mergeCell ref="A360:I360"/>
  </mergeCells>
  <dataValidations disablePrompts="1" count="1">
    <dataValidation type="list" showErrorMessage="1" sqref="B23 B25 B27 B29 B31 B33 B35 B37 B46 B48 B55 B57 B63 B66 B72 B74 B84 B90 B92 B96 B98 B100 B118 B120 B127 B129 B131 B138 B140 B142 B145 B149 B151 B154 B158 B160 B167 B169 B171 B173 B177 B179 B181 B183 B185 B187 B191 B189 B193 B197 B195 B203 B199 B201 B205 B207 B212 B218 B220 B227 B229 B236 B238 B245 B247 B254 B256 B259 B265 B267 B273 B287 B275 B289 B297 B302 B299 B310 B308 B312 B316 B318 B320 B323 B327 B329 B337" xr:uid="{C61F2C69-8C8D-3443-8C44-D03735CB9EC7}">
      <formula1>"X"</formula1>
    </dataValidation>
  </dataValidations>
  <pageMargins left="0.7" right="0.7" top="0.75" bottom="0.75" header="0.3" footer="0.3"/>
  <pageSetup scale="92" fitToHeight="0" orientation="portrait" horizontalDpi="1200" verticalDpi="1200" r:id="rId1"/>
  <headerFooter>
    <oddFooter>Page &amp;P of &amp;N</oddFooter>
  </headerFooter>
  <rowBreaks count="11" manualBreakCount="11">
    <brk id="15" max="16383" man="1"/>
    <brk id="52" max="16383" man="1"/>
    <brk id="85" max="16383" man="1"/>
    <brk id="124" max="16383" man="1"/>
    <brk id="164" max="16383" man="1"/>
    <brk id="210" max="16383" man="1"/>
    <brk id="242" max="16383" man="1"/>
    <brk id="260" max="16383" man="1"/>
    <brk id="291" max="16383" man="1"/>
    <brk id="324" max="16383" man="1"/>
    <brk id="34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C7BB8-C086-0747-86BE-7A719F14DB9E}">
  <sheetPr>
    <pageSetUpPr fitToPage="1"/>
  </sheetPr>
  <dimension ref="A1:O169"/>
  <sheetViews>
    <sheetView zoomScaleNormal="100" workbookViewId="0">
      <pane ySplit="7" topLeftCell="A8" activePane="bottomLeft" state="frozen"/>
      <selection activeCell="AM14" sqref="AM14:AM15"/>
      <selection pane="bottomLeft" activeCell="C4" sqref="C4:I4"/>
    </sheetView>
  </sheetViews>
  <sheetFormatPr defaultColWidth="8.81640625" defaultRowHeight="14.5" x14ac:dyDescent="0.35"/>
  <cols>
    <col min="1" max="1" width="5.1796875" style="95" customWidth="1"/>
    <col min="2" max="2" width="26.26953125" style="95" customWidth="1"/>
    <col min="3" max="3" width="19.453125" style="95" customWidth="1"/>
    <col min="4" max="4" width="17.7265625" style="95" customWidth="1"/>
    <col min="5" max="5" width="10.453125" style="95" customWidth="1"/>
    <col min="6" max="7" width="10.7265625" style="95" customWidth="1"/>
    <col min="8" max="8" width="17.453125" style="95" customWidth="1"/>
    <col min="9" max="9" width="17.81640625" style="95" customWidth="1"/>
    <col min="10" max="16384" width="8.81640625" style="95"/>
  </cols>
  <sheetData>
    <row r="1" spans="1:15" s="20" customFormat="1" ht="15" customHeight="1" x14ac:dyDescent="0.3">
      <c r="A1" s="537" t="s">
        <v>0</v>
      </c>
      <c r="B1" s="537"/>
      <c r="C1" s="537"/>
      <c r="D1" s="537"/>
      <c r="E1" s="537"/>
      <c r="F1" s="537"/>
      <c r="G1" s="537"/>
      <c r="H1" s="537"/>
      <c r="I1" s="537"/>
      <c r="J1" s="94"/>
      <c r="K1" s="94"/>
      <c r="L1" s="94"/>
      <c r="M1" s="94"/>
      <c r="N1" s="94"/>
      <c r="O1" s="94"/>
    </row>
    <row r="2" spans="1:15" s="20" customFormat="1" ht="15" customHeight="1" x14ac:dyDescent="0.3">
      <c r="A2" s="537" t="s">
        <v>984</v>
      </c>
      <c r="B2" s="537"/>
      <c r="C2" s="537"/>
      <c r="D2" s="537"/>
      <c r="E2" s="537"/>
      <c r="F2" s="537"/>
      <c r="G2" s="537"/>
      <c r="H2" s="537"/>
      <c r="I2" s="537"/>
      <c r="J2" s="94"/>
      <c r="K2" s="94"/>
      <c r="L2" s="94"/>
      <c r="M2" s="94"/>
      <c r="N2" s="94"/>
      <c r="O2" s="94"/>
    </row>
    <row r="4" spans="1:15" x14ac:dyDescent="0.35">
      <c r="B4" s="95" t="s">
        <v>985</v>
      </c>
      <c r="C4" s="838"/>
      <c r="D4" s="838"/>
      <c r="E4" s="838"/>
      <c r="F4" s="838"/>
      <c r="G4" s="838"/>
      <c r="H4" s="838"/>
      <c r="I4" s="838"/>
    </row>
    <row r="6" spans="1:15" x14ac:dyDescent="0.35">
      <c r="A6" s="430"/>
      <c r="B6" s="430"/>
      <c r="C6" s="430"/>
      <c r="D6" s="430"/>
      <c r="E6" s="430"/>
      <c r="F6" s="431" t="s">
        <v>475</v>
      </c>
      <c r="G6" s="432"/>
      <c r="H6" s="430"/>
      <c r="I6" s="430"/>
    </row>
    <row r="7" spans="1:15" ht="29" x14ac:dyDescent="0.35">
      <c r="A7" s="433"/>
      <c r="B7" s="433" t="s">
        <v>986</v>
      </c>
      <c r="C7" s="434" t="s">
        <v>987</v>
      </c>
      <c r="D7" s="433" t="s">
        <v>988</v>
      </c>
      <c r="E7" s="433" t="s">
        <v>989</v>
      </c>
      <c r="F7" s="448" t="s">
        <v>990</v>
      </c>
      <c r="G7" s="448" t="s">
        <v>991</v>
      </c>
      <c r="H7" s="434" t="s">
        <v>992</v>
      </c>
      <c r="I7" s="433" t="s">
        <v>993</v>
      </c>
    </row>
    <row r="8" spans="1:15" ht="43.5" x14ac:dyDescent="0.35">
      <c r="A8" s="435" t="s">
        <v>994</v>
      </c>
      <c r="B8" s="449" t="s">
        <v>995</v>
      </c>
      <c r="C8" s="449" t="s">
        <v>996</v>
      </c>
      <c r="D8" s="449" t="s">
        <v>997</v>
      </c>
      <c r="E8" s="449" t="s">
        <v>998</v>
      </c>
      <c r="F8" s="449" t="s">
        <v>999</v>
      </c>
      <c r="G8" s="448">
        <v>120</v>
      </c>
      <c r="H8" s="449" t="s">
        <v>1000</v>
      </c>
      <c r="I8" s="449" t="s">
        <v>1001</v>
      </c>
    </row>
    <row r="9" spans="1:15" x14ac:dyDescent="0.35">
      <c r="A9" s="436">
        <v>1</v>
      </c>
      <c r="B9" s="40"/>
      <c r="C9" s="40"/>
      <c r="D9" s="40"/>
      <c r="E9" s="40"/>
      <c r="F9" s="40"/>
      <c r="G9" s="40"/>
      <c r="H9" s="40"/>
      <c r="I9" s="40"/>
    </row>
    <row r="10" spans="1:15" x14ac:dyDescent="0.35">
      <c r="A10" s="436">
        <f>A9+1</f>
        <v>2</v>
      </c>
      <c r="B10" s="40"/>
      <c r="C10" s="40"/>
      <c r="D10" s="40"/>
      <c r="E10" s="40"/>
      <c r="F10" s="40"/>
      <c r="G10" s="40"/>
      <c r="H10" s="40"/>
      <c r="I10" s="40"/>
    </row>
    <row r="11" spans="1:15" x14ac:dyDescent="0.35">
      <c r="A11" s="436">
        <f t="shared" ref="A11:A74" si="0">A10+1</f>
        <v>3</v>
      </c>
      <c r="B11" s="40"/>
      <c r="C11" s="40"/>
      <c r="D11" s="40"/>
      <c r="E11" s="40"/>
      <c r="F11" s="40"/>
      <c r="G11" s="40"/>
      <c r="H11" s="40"/>
      <c r="I11" s="40"/>
    </row>
    <row r="12" spans="1:15" x14ac:dyDescent="0.35">
      <c r="A12" s="436">
        <f t="shared" si="0"/>
        <v>4</v>
      </c>
      <c r="B12" s="40"/>
      <c r="C12" s="40"/>
      <c r="D12" s="40"/>
      <c r="E12" s="40"/>
      <c r="F12" s="40"/>
      <c r="G12" s="40"/>
      <c r="H12" s="40"/>
      <c r="I12" s="40"/>
    </row>
    <row r="13" spans="1:15" x14ac:dyDescent="0.35">
      <c r="A13" s="436">
        <f t="shared" si="0"/>
        <v>5</v>
      </c>
      <c r="B13" s="40"/>
      <c r="C13" s="40"/>
      <c r="D13" s="40"/>
      <c r="E13" s="40"/>
      <c r="F13" s="40"/>
      <c r="G13" s="40"/>
      <c r="H13" s="40"/>
      <c r="I13" s="40"/>
    </row>
    <row r="14" spans="1:15" x14ac:dyDescent="0.35">
      <c r="A14" s="436">
        <f t="shared" si="0"/>
        <v>6</v>
      </c>
      <c r="B14" s="40"/>
      <c r="C14" s="40"/>
      <c r="D14" s="40"/>
      <c r="E14" s="40"/>
      <c r="F14" s="40"/>
      <c r="G14" s="40"/>
      <c r="H14" s="40"/>
      <c r="I14" s="40"/>
    </row>
    <row r="15" spans="1:15" x14ac:dyDescent="0.35">
      <c r="A15" s="436">
        <f t="shared" si="0"/>
        <v>7</v>
      </c>
      <c r="B15" s="40"/>
      <c r="C15" s="40"/>
      <c r="D15" s="40"/>
      <c r="E15" s="40"/>
      <c r="F15" s="40"/>
      <c r="G15" s="40"/>
      <c r="H15" s="40"/>
      <c r="I15" s="40"/>
    </row>
    <row r="16" spans="1:15" x14ac:dyDescent="0.35">
      <c r="A16" s="436">
        <f t="shared" si="0"/>
        <v>8</v>
      </c>
      <c r="B16" s="40"/>
      <c r="C16" s="40"/>
      <c r="D16" s="40"/>
      <c r="E16" s="40"/>
      <c r="F16" s="40"/>
      <c r="G16" s="40"/>
      <c r="H16" s="40"/>
      <c r="I16" s="40"/>
    </row>
    <row r="17" spans="1:9" x14ac:dyDescent="0.35">
      <c r="A17" s="436">
        <f t="shared" si="0"/>
        <v>9</v>
      </c>
      <c r="B17" s="40"/>
      <c r="C17" s="40"/>
      <c r="D17" s="40"/>
      <c r="E17" s="40"/>
      <c r="F17" s="40"/>
      <c r="G17" s="40"/>
      <c r="H17" s="40"/>
      <c r="I17" s="40"/>
    </row>
    <row r="18" spans="1:9" x14ac:dyDescent="0.35">
      <c r="A18" s="436">
        <f t="shared" si="0"/>
        <v>10</v>
      </c>
      <c r="B18" s="40"/>
      <c r="C18" s="40"/>
      <c r="D18" s="40"/>
      <c r="E18" s="40"/>
      <c r="F18" s="40"/>
      <c r="G18" s="40"/>
      <c r="H18" s="40"/>
      <c r="I18" s="40"/>
    </row>
    <row r="19" spans="1:9" x14ac:dyDescent="0.35">
      <c r="A19" s="436">
        <f t="shared" si="0"/>
        <v>11</v>
      </c>
      <c r="B19" s="40"/>
      <c r="C19" s="40"/>
      <c r="D19" s="40"/>
      <c r="E19" s="40"/>
      <c r="F19" s="40"/>
      <c r="G19" s="40"/>
      <c r="H19" s="40"/>
      <c r="I19" s="40"/>
    </row>
    <row r="20" spans="1:9" x14ac:dyDescent="0.35">
      <c r="A20" s="436">
        <f t="shared" si="0"/>
        <v>12</v>
      </c>
      <c r="B20" s="40"/>
      <c r="C20" s="40"/>
      <c r="D20" s="40"/>
      <c r="E20" s="40"/>
      <c r="F20" s="40"/>
      <c r="G20" s="40"/>
      <c r="H20" s="40"/>
      <c r="I20" s="40"/>
    </row>
    <row r="21" spans="1:9" x14ac:dyDescent="0.35">
      <c r="A21" s="436">
        <f t="shared" si="0"/>
        <v>13</v>
      </c>
      <c r="B21" s="40"/>
      <c r="C21" s="40"/>
      <c r="D21" s="40"/>
      <c r="E21" s="40"/>
      <c r="F21" s="40"/>
      <c r="G21" s="40"/>
      <c r="H21" s="40"/>
      <c r="I21" s="40"/>
    </row>
    <row r="22" spans="1:9" x14ac:dyDescent="0.35">
      <c r="A22" s="436">
        <f t="shared" si="0"/>
        <v>14</v>
      </c>
      <c r="B22" s="40"/>
      <c r="C22" s="40"/>
      <c r="D22" s="40"/>
      <c r="E22" s="40"/>
      <c r="F22" s="40"/>
      <c r="G22" s="40"/>
      <c r="H22" s="40"/>
      <c r="I22" s="40"/>
    </row>
    <row r="23" spans="1:9" x14ac:dyDescent="0.35">
      <c r="A23" s="436">
        <f t="shared" si="0"/>
        <v>15</v>
      </c>
      <c r="B23" s="40"/>
      <c r="C23" s="40"/>
      <c r="D23" s="40"/>
      <c r="E23" s="40"/>
      <c r="F23" s="40"/>
      <c r="G23" s="40"/>
      <c r="H23" s="40"/>
      <c r="I23" s="40"/>
    </row>
    <row r="24" spans="1:9" x14ac:dyDescent="0.35">
      <c r="A24" s="436">
        <f t="shared" si="0"/>
        <v>16</v>
      </c>
      <c r="B24" s="40"/>
      <c r="C24" s="40"/>
      <c r="D24" s="40"/>
      <c r="E24" s="40"/>
      <c r="F24" s="40"/>
      <c r="G24" s="40"/>
      <c r="H24" s="40"/>
      <c r="I24" s="40"/>
    </row>
    <row r="25" spans="1:9" x14ac:dyDescent="0.35">
      <c r="A25" s="436">
        <f t="shared" si="0"/>
        <v>17</v>
      </c>
      <c r="B25" s="40"/>
      <c r="C25" s="40"/>
      <c r="D25" s="40"/>
      <c r="E25" s="40"/>
      <c r="F25" s="40"/>
      <c r="G25" s="40"/>
      <c r="H25" s="40"/>
      <c r="I25" s="40"/>
    </row>
    <row r="26" spans="1:9" x14ac:dyDescent="0.35">
      <c r="A26" s="436">
        <f t="shared" si="0"/>
        <v>18</v>
      </c>
      <c r="B26" s="40"/>
      <c r="C26" s="40"/>
      <c r="D26" s="40"/>
      <c r="E26" s="40"/>
      <c r="F26" s="40"/>
      <c r="G26" s="40"/>
      <c r="H26" s="40"/>
      <c r="I26" s="40"/>
    </row>
    <row r="27" spans="1:9" x14ac:dyDescent="0.35">
      <c r="A27" s="436">
        <f t="shared" si="0"/>
        <v>19</v>
      </c>
      <c r="B27" s="40"/>
      <c r="C27" s="40"/>
      <c r="D27" s="40"/>
      <c r="E27" s="40"/>
      <c r="F27" s="40"/>
      <c r="G27" s="40"/>
      <c r="H27" s="40"/>
      <c r="I27" s="40"/>
    </row>
    <row r="28" spans="1:9" x14ac:dyDescent="0.35">
      <c r="A28" s="436">
        <f t="shared" si="0"/>
        <v>20</v>
      </c>
      <c r="B28" s="40"/>
      <c r="C28" s="40"/>
      <c r="D28" s="40"/>
      <c r="E28" s="40"/>
      <c r="F28" s="40"/>
      <c r="G28" s="40"/>
      <c r="H28" s="40"/>
      <c r="I28" s="40"/>
    </row>
    <row r="29" spans="1:9" x14ac:dyDescent="0.35">
      <c r="A29" s="436">
        <f t="shared" si="0"/>
        <v>21</v>
      </c>
      <c r="B29" s="40"/>
      <c r="C29" s="40"/>
      <c r="D29" s="40"/>
      <c r="E29" s="40"/>
      <c r="F29" s="40"/>
      <c r="G29" s="40"/>
      <c r="H29" s="40"/>
      <c r="I29" s="40"/>
    </row>
    <row r="30" spans="1:9" x14ac:dyDescent="0.35">
      <c r="A30" s="436">
        <f t="shared" si="0"/>
        <v>22</v>
      </c>
      <c r="B30" s="40"/>
      <c r="C30" s="40"/>
      <c r="D30" s="40"/>
      <c r="E30" s="40"/>
      <c r="F30" s="40"/>
      <c r="G30" s="40"/>
      <c r="H30" s="40"/>
      <c r="I30" s="40"/>
    </row>
    <row r="31" spans="1:9" x14ac:dyDescent="0.35">
      <c r="A31" s="436">
        <f t="shared" si="0"/>
        <v>23</v>
      </c>
      <c r="B31" s="40"/>
      <c r="C31" s="40"/>
      <c r="D31" s="40"/>
      <c r="E31" s="40"/>
      <c r="F31" s="40"/>
      <c r="G31" s="40"/>
      <c r="H31" s="40"/>
      <c r="I31" s="40"/>
    </row>
    <row r="32" spans="1:9" x14ac:dyDescent="0.35">
      <c r="A32" s="436">
        <f t="shared" si="0"/>
        <v>24</v>
      </c>
      <c r="B32" s="40"/>
      <c r="C32" s="40"/>
      <c r="D32" s="40"/>
      <c r="E32" s="40"/>
      <c r="F32" s="40"/>
      <c r="G32" s="40"/>
      <c r="H32" s="40"/>
      <c r="I32" s="40"/>
    </row>
    <row r="33" spans="1:9" x14ac:dyDescent="0.35">
      <c r="A33" s="436">
        <f t="shared" si="0"/>
        <v>25</v>
      </c>
      <c r="B33" s="40"/>
      <c r="C33" s="40"/>
      <c r="D33" s="40"/>
      <c r="E33" s="40"/>
      <c r="F33" s="40"/>
      <c r="G33" s="40"/>
      <c r="H33" s="40"/>
      <c r="I33" s="40"/>
    </row>
    <row r="34" spans="1:9" x14ac:dyDescent="0.35">
      <c r="A34" s="436">
        <f t="shared" si="0"/>
        <v>26</v>
      </c>
      <c r="B34" s="40"/>
      <c r="C34" s="40"/>
      <c r="D34" s="40"/>
      <c r="E34" s="40"/>
      <c r="F34" s="40"/>
      <c r="G34" s="40"/>
      <c r="H34" s="40"/>
      <c r="I34" s="40"/>
    </row>
    <row r="35" spans="1:9" x14ac:dyDescent="0.35">
      <c r="A35" s="436">
        <f t="shared" si="0"/>
        <v>27</v>
      </c>
      <c r="B35" s="40"/>
      <c r="C35" s="40"/>
      <c r="D35" s="40"/>
      <c r="E35" s="40"/>
      <c r="F35" s="40"/>
      <c r="G35" s="40"/>
      <c r="H35" s="40"/>
      <c r="I35" s="40"/>
    </row>
    <row r="36" spans="1:9" x14ac:dyDescent="0.35">
      <c r="A36" s="436">
        <f t="shared" si="0"/>
        <v>28</v>
      </c>
      <c r="B36" s="40"/>
      <c r="C36" s="40"/>
      <c r="D36" s="40"/>
      <c r="E36" s="40"/>
      <c r="F36" s="40"/>
      <c r="G36" s="40"/>
      <c r="H36" s="40"/>
      <c r="I36" s="40"/>
    </row>
    <row r="37" spans="1:9" x14ac:dyDescent="0.35">
      <c r="A37" s="436">
        <f t="shared" si="0"/>
        <v>29</v>
      </c>
      <c r="B37" s="40"/>
      <c r="C37" s="40"/>
      <c r="D37" s="40"/>
      <c r="E37" s="40"/>
      <c r="F37" s="40"/>
      <c r="G37" s="40"/>
      <c r="H37" s="40"/>
      <c r="I37" s="40"/>
    </row>
    <row r="38" spans="1:9" x14ac:dyDescent="0.35">
      <c r="A38" s="436">
        <f t="shared" si="0"/>
        <v>30</v>
      </c>
      <c r="B38" s="40"/>
      <c r="C38" s="40"/>
      <c r="D38" s="40"/>
      <c r="E38" s="40"/>
      <c r="F38" s="40"/>
      <c r="G38" s="40"/>
      <c r="H38" s="40"/>
      <c r="I38" s="40"/>
    </row>
    <row r="39" spans="1:9" x14ac:dyDescent="0.35">
      <c r="A39" s="436">
        <f t="shared" si="0"/>
        <v>31</v>
      </c>
      <c r="B39" s="40"/>
      <c r="C39" s="40"/>
      <c r="D39" s="40"/>
      <c r="E39" s="40"/>
      <c r="F39" s="40"/>
      <c r="G39" s="40"/>
      <c r="H39" s="40"/>
      <c r="I39" s="40"/>
    </row>
    <row r="40" spans="1:9" x14ac:dyDescent="0.35">
      <c r="A40" s="436">
        <f t="shared" si="0"/>
        <v>32</v>
      </c>
      <c r="B40" s="40"/>
      <c r="C40" s="40"/>
      <c r="D40" s="40"/>
      <c r="E40" s="40"/>
      <c r="F40" s="40"/>
      <c r="G40" s="40"/>
      <c r="H40" s="40"/>
      <c r="I40" s="40"/>
    </row>
    <row r="41" spans="1:9" x14ac:dyDescent="0.35">
      <c r="A41" s="436">
        <f t="shared" si="0"/>
        <v>33</v>
      </c>
      <c r="B41" s="40"/>
      <c r="C41" s="40"/>
      <c r="D41" s="40"/>
      <c r="E41" s="40"/>
      <c r="F41" s="40"/>
      <c r="G41" s="40"/>
      <c r="H41" s="40"/>
      <c r="I41" s="40"/>
    </row>
    <row r="42" spans="1:9" x14ac:dyDescent="0.35">
      <c r="A42" s="436">
        <f t="shared" si="0"/>
        <v>34</v>
      </c>
      <c r="B42" s="40"/>
      <c r="C42" s="40"/>
      <c r="D42" s="40"/>
      <c r="E42" s="40"/>
      <c r="F42" s="40"/>
      <c r="G42" s="40"/>
      <c r="H42" s="40"/>
      <c r="I42" s="40"/>
    </row>
    <row r="43" spans="1:9" x14ac:dyDescent="0.35">
      <c r="A43" s="436">
        <f t="shared" si="0"/>
        <v>35</v>
      </c>
      <c r="B43" s="40"/>
      <c r="C43" s="40"/>
      <c r="D43" s="40"/>
      <c r="E43" s="40"/>
      <c r="F43" s="40"/>
      <c r="G43" s="40"/>
      <c r="H43" s="40"/>
      <c r="I43" s="40"/>
    </row>
    <row r="44" spans="1:9" x14ac:dyDescent="0.35">
      <c r="A44" s="436">
        <f t="shared" si="0"/>
        <v>36</v>
      </c>
      <c r="B44" s="40"/>
      <c r="C44" s="40"/>
      <c r="D44" s="40"/>
      <c r="E44" s="40"/>
      <c r="F44" s="40"/>
      <c r="G44" s="40"/>
      <c r="H44" s="40"/>
      <c r="I44" s="40"/>
    </row>
    <row r="45" spans="1:9" x14ac:dyDescent="0.35">
      <c r="A45" s="436">
        <f t="shared" si="0"/>
        <v>37</v>
      </c>
      <c r="B45" s="40"/>
      <c r="C45" s="40"/>
      <c r="D45" s="40"/>
      <c r="E45" s="40"/>
      <c r="F45" s="40"/>
      <c r="G45" s="40"/>
      <c r="H45" s="40"/>
      <c r="I45" s="40"/>
    </row>
    <row r="46" spans="1:9" x14ac:dyDescent="0.35">
      <c r="A46" s="436">
        <f t="shared" si="0"/>
        <v>38</v>
      </c>
      <c r="B46" s="40"/>
      <c r="C46" s="40"/>
      <c r="D46" s="40"/>
      <c r="E46" s="40"/>
      <c r="F46" s="40"/>
      <c r="G46" s="40"/>
      <c r="H46" s="40"/>
      <c r="I46" s="40"/>
    </row>
    <row r="47" spans="1:9" x14ac:dyDescent="0.35">
      <c r="A47" s="436">
        <f t="shared" si="0"/>
        <v>39</v>
      </c>
      <c r="B47" s="40"/>
      <c r="C47" s="40"/>
      <c r="D47" s="40"/>
      <c r="E47" s="40"/>
      <c r="F47" s="40"/>
      <c r="G47" s="40"/>
      <c r="H47" s="40"/>
      <c r="I47" s="40"/>
    </row>
    <row r="48" spans="1:9" x14ac:dyDescent="0.35">
      <c r="A48" s="436">
        <f t="shared" si="0"/>
        <v>40</v>
      </c>
      <c r="B48" s="40"/>
      <c r="C48" s="40"/>
      <c r="D48" s="40"/>
      <c r="E48" s="40"/>
      <c r="F48" s="40"/>
      <c r="G48" s="40"/>
      <c r="H48" s="40"/>
      <c r="I48" s="40"/>
    </row>
    <row r="49" spans="1:9" x14ac:dyDescent="0.35">
      <c r="A49" s="436">
        <f t="shared" si="0"/>
        <v>41</v>
      </c>
      <c r="B49" s="40"/>
      <c r="C49" s="40"/>
      <c r="D49" s="40"/>
      <c r="E49" s="40"/>
      <c r="F49" s="40"/>
      <c r="G49" s="40"/>
      <c r="H49" s="40"/>
      <c r="I49" s="40"/>
    </row>
    <row r="50" spans="1:9" x14ac:dyDescent="0.35">
      <c r="A50" s="436">
        <f t="shared" si="0"/>
        <v>42</v>
      </c>
      <c r="B50" s="40"/>
      <c r="C50" s="40"/>
      <c r="D50" s="40"/>
      <c r="E50" s="40"/>
      <c r="F50" s="40"/>
      <c r="G50" s="40"/>
      <c r="H50" s="40"/>
      <c r="I50" s="40"/>
    </row>
    <row r="51" spans="1:9" x14ac:dyDescent="0.35">
      <c r="A51" s="436">
        <f t="shared" si="0"/>
        <v>43</v>
      </c>
      <c r="B51" s="40"/>
      <c r="C51" s="40"/>
      <c r="D51" s="40"/>
      <c r="E51" s="40"/>
      <c r="F51" s="40"/>
      <c r="G51" s="40"/>
      <c r="H51" s="40"/>
      <c r="I51" s="40"/>
    </row>
    <row r="52" spans="1:9" x14ac:dyDescent="0.35">
      <c r="A52" s="436">
        <f t="shared" si="0"/>
        <v>44</v>
      </c>
      <c r="B52" s="40"/>
      <c r="C52" s="40"/>
      <c r="D52" s="40"/>
      <c r="E52" s="40"/>
      <c r="F52" s="40"/>
      <c r="G52" s="40"/>
      <c r="H52" s="40"/>
      <c r="I52" s="40"/>
    </row>
    <row r="53" spans="1:9" x14ac:dyDescent="0.35">
      <c r="A53" s="436">
        <f t="shared" si="0"/>
        <v>45</v>
      </c>
      <c r="B53" s="40"/>
      <c r="C53" s="40"/>
      <c r="D53" s="40"/>
      <c r="E53" s="40"/>
      <c r="F53" s="40"/>
      <c r="G53" s="40"/>
      <c r="H53" s="40"/>
      <c r="I53" s="40"/>
    </row>
    <row r="54" spans="1:9" x14ac:dyDescent="0.35">
      <c r="A54" s="436">
        <f t="shared" si="0"/>
        <v>46</v>
      </c>
      <c r="B54" s="40"/>
      <c r="C54" s="40"/>
      <c r="D54" s="40"/>
      <c r="E54" s="40"/>
      <c r="F54" s="40"/>
      <c r="G54" s="40"/>
      <c r="H54" s="40"/>
      <c r="I54" s="40"/>
    </row>
    <row r="55" spans="1:9" x14ac:dyDescent="0.35">
      <c r="A55" s="436">
        <f t="shared" si="0"/>
        <v>47</v>
      </c>
      <c r="B55" s="40"/>
      <c r="C55" s="40"/>
      <c r="D55" s="40"/>
      <c r="E55" s="40"/>
      <c r="F55" s="40"/>
      <c r="G55" s="40"/>
      <c r="H55" s="40"/>
      <c r="I55" s="40"/>
    </row>
    <row r="56" spans="1:9" x14ac:dyDescent="0.35">
      <c r="A56" s="436">
        <f t="shared" si="0"/>
        <v>48</v>
      </c>
      <c r="B56" s="40"/>
      <c r="C56" s="40"/>
      <c r="D56" s="40"/>
      <c r="E56" s="40"/>
      <c r="F56" s="40"/>
      <c r="G56" s="40"/>
      <c r="H56" s="40"/>
      <c r="I56" s="40"/>
    </row>
    <row r="57" spans="1:9" x14ac:dyDescent="0.35">
      <c r="A57" s="436">
        <f t="shared" si="0"/>
        <v>49</v>
      </c>
      <c r="B57" s="40"/>
      <c r="C57" s="40"/>
      <c r="D57" s="40"/>
      <c r="E57" s="40"/>
      <c r="F57" s="40"/>
      <c r="G57" s="40"/>
      <c r="H57" s="40"/>
      <c r="I57" s="40"/>
    </row>
    <row r="58" spans="1:9" x14ac:dyDescent="0.35">
      <c r="A58" s="436">
        <f t="shared" si="0"/>
        <v>50</v>
      </c>
      <c r="B58" s="40"/>
      <c r="C58" s="40"/>
      <c r="D58" s="40"/>
      <c r="E58" s="40"/>
      <c r="F58" s="40"/>
      <c r="G58" s="40"/>
      <c r="H58" s="40"/>
      <c r="I58" s="40"/>
    </row>
    <row r="59" spans="1:9" x14ac:dyDescent="0.35">
      <c r="A59" s="436">
        <f t="shared" si="0"/>
        <v>51</v>
      </c>
      <c r="B59" s="40"/>
      <c r="C59" s="40"/>
      <c r="D59" s="40"/>
      <c r="E59" s="40"/>
      <c r="F59" s="40"/>
      <c r="G59" s="40"/>
      <c r="H59" s="40"/>
      <c r="I59" s="40"/>
    </row>
    <row r="60" spans="1:9" x14ac:dyDescent="0.35">
      <c r="A60" s="436">
        <f t="shared" si="0"/>
        <v>52</v>
      </c>
      <c r="B60" s="40"/>
      <c r="C60" s="40"/>
      <c r="D60" s="40"/>
      <c r="E60" s="40"/>
      <c r="F60" s="40"/>
      <c r="G60" s="40"/>
      <c r="H60" s="40"/>
      <c r="I60" s="40"/>
    </row>
    <row r="61" spans="1:9" x14ac:dyDescent="0.35">
      <c r="A61" s="436">
        <f t="shared" si="0"/>
        <v>53</v>
      </c>
      <c r="B61" s="40"/>
      <c r="C61" s="40"/>
      <c r="D61" s="40"/>
      <c r="E61" s="40"/>
      <c r="F61" s="40"/>
      <c r="G61" s="40"/>
      <c r="H61" s="40"/>
      <c r="I61" s="40"/>
    </row>
    <row r="62" spans="1:9" x14ac:dyDescent="0.35">
      <c r="A62" s="436">
        <f t="shared" si="0"/>
        <v>54</v>
      </c>
      <c r="B62" s="40"/>
      <c r="C62" s="40"/>
      <c r="D62" s="40"/>
      <c r="E62" s="40"/>
      <c r="F62" s="40"/>
      <c r="G62" s="40"/>
      <c r="H62" s="40"/>
      <c r="I62" s="40"/>
    </row>
    <row r="63" spans="1:9" x14ac:dyDescent="0.35">
      <c r="A63" s="436">
        <f t="shared" si="0"/>
        <v>55</v>
      </c>
      <c r="B63" s="40"/>
      <c r="C63" s="40"/>
      <c r="D63" s="40"/>
      <c r="E63" s="40"/>
      <c r="F63" s="40"/>
      <c r="G63" s="40"/>
      <c r="H63" s="40"/>
      <c r="I63" s="40"/>
    </row>
    <row r="64" spans="1:9" x14ac:dyDescent="0.35">
      <c r="A64" s="436">
        <f t="shared" si="0"/>
        <v>56</v>
      </c>
      <c r="B64" s="40"/>
      <c r="C64" s="40"/>
      <c r="D64" s="40"/>
      <c r="E64" s="40"/>
      <c r="F64" s="40"/>
      <c r="G64" s="40"/>
      <c r="H64" s="40"/>
      <c r="I64" s="40"/>
    </row>
    <row r="65" spans="1:9" x14ac:dyDescent="0.35">
      <c r="A65" s="436">
        <f t="shared" si="0"/>
        <v>57</v>
      </c>
      <c r="B65" s="40"/>
      <c r="C65" s="40"/>
      <c r="D65" s="40"/>
      <c r="E65" s="40"/>
      <c r="F65" s="40"/>
      <c r="G65" s="40"/>
      <c r="H65" s="40"/>
      <c r="I65" s="40"/>
    </row>
    <row r="66" spans="1:9" x14ac:dyDescent="0.35">
      <c r="A66" s="436">
        <f t="shared" si="0"/>
        <v>58</v>
      </c>
      <c r="B66" s="40"/>
      <c r="C66" s="40"/>
      <c r="D66" s="40"/>
      <c r="E66" s="40"/>
      <c r="F66" s="40"/>
      <c r="G66" s="40"/>
      <c r="H66" s="40"/>
      <c r="I66" s="40"/>
    </row>
    <row r="67" spans="1:9" x14ac:dyDescent="0.35">
      <c r="A67" s="436">
        <f t="shared" si="0"/>
        <v>59</v>
      </c>
      <c r="B67" s="40"/>
      <c r="C67" s="40"/>
      <c r="D67" s="40"/>
      <c r="E67" s="40"/>
      <c r="F67" s="40"/>
      <c r="G67" s="40"/>
      <c r="H67" s="40"/>
      <c r="I67" s="40"/>
    </row>
    <row r="68" spans="1:9" x14ac:dyDescent="0.35">
      <c r="A68" s="436">
        <f t="shared" si="0"/>
        <v>60</v>
      </c>
      <c r="B68" s="40"/>
      <c r="C68" s="40"/>
      <c r="D68" s="40"/>
      <c r="E68" s="40"/>
      <c r="F68" s="40"/>
      <c r="G68" s="40"/>
      <c r="H68" s="40"/>
      <c r="I68" s="40"/>
    </row>
    <row r="69" spans="1:9" x14ac:dyDescent="0.35">
      <c r="A69" s="436">
        <f t="shared" si="0"/>
        <v>61</v>
      </c>
      <c r="B69" s="40"/>
      <c r="C69" s="40"/>
      <c r="D69" s="40"/>
      <c r="E69" s="40"/>
      <c r="F69" s="40"/>
      <c r="G69" s="40"/>
      <c r="H69" s="40"/>
      <c r="I69" s="40"/>
    </row>
    <row r="70" spans="1:9" x14ac:dyDescent="0.35">
      <c r="A70" s="436">
        <f t="shared" si="0"/>
        <v>62</v>
      </c>
      <c r="B70" s="40"/>
      <c r="C70" s="40"/>
      <c r="D70" s="40"/>
      <c r="E70" s="40"/>
      <c r="F70" s="40"/>
      <c r="G70" s="40"/>
      <c r="H70" s="40"/>
      <c r="I70" s="40"/>
    </row>
    <row r="71" spans="1:9" x14ac:dyDescent="0.35">
      <c r="A71" s="436">
        <f t="shared" si="0"/>
        <v>63</v>
      </c>
      <c r="B71" s="40"/>
      <c r="C71" s="40"/>
      <c r="D71" s="40"/>
      <c r="E71" s="40"/>
      <c r="F71" s="40"/>
      <c r="G71" s="40"/>
      <c r="H71" s="40"/>
      <c r="I71" s="40"/>
    </row>
    <row r="72" spans="1:9" x14ac:dyDescent="0.35">
      <c r="A72" s="436">
        <f t="shared" si="0"/>
        <v>64</v>
      </c>
      <c r="B72" s="40"/>
      <c r="C72" s="40"/>
      <c r="D72" s="40"/>
      <c r="E72" s="40"/>
      <c r="F72" s="40"/>
      <c r="G72" s="40"/>
      <c r="H72" s="40"/>
      <c r="I72" s="40"/>
    </row>
    <row r="73" spans="1:9" x14ac:dyDescent="0.35">
      <c r="A73" s="436">
        <f t="shared" si="0"/>
        <v>65</v>
      </c>
      <c r="B73" s="40"/>
      <c r="C73" s="40"/>
      <c r="D73" s="40"/>
      <c r="E73" s="40"/>
      <c r="F73" s="40"/>
      <c r="G73" s="40"/>
      <c r="H73" s="40"/>
      <c r="I73" s="40"/>
    </row>
    <row r="74" spans="1:9" x14ac:dyDescent="0.35">
      <c r="A74" s="436">
        <f t="shared" si="0"/>
        <v>66</v>
      </c>
      <c r="B74" s="40"/>
      <c r="C74" s="40"/>
      <c r="D74" s="40"/>
      <c r="E74" s="40"/>
      <c r="F74" s="40"/>
      <c r="G74" s="40"/>
      <c r="H74" s="40"/>
      <c r="I74" s="40"/>
    </row>
    <row r="75" spans="1:9" x14ac:dyDescent="0.35">
      <c r="A75" s="436">
        <f t="shared" ref="A75:A138" si="1">A74+1</f>
        <v>67</v>
      </c>
      <c r="B75" s="40"/>
      <c r="C75" s="40"/>
      <c r="D75" s="40"/>
      <c r="E75" s="40"/>
      <c r="F75" s="40"/>
      <c r="G75" s="40"/>
      <c r="H75" s="40"/>
      <c r="I75" s="40"/>
    </row>
    <row r="76" spans="1:9" x14ac:dyDescent="0.35">
      <c r="A76" s="436">
        <f t="shared" si="1"/>
        <v>68</v>
      </c>
      <c r="B76" s="40"/>
      <c r="C76" s="40"/>
      <c r="D76" s="40"/>
      <c r="E76" s="40"/>
      <c r="F76" s="40"/>
      <c r="G76" s="40"/>
      <c r="H76" s="40"/>
      <c r="I76" s="40"/>
    </row>
    <row r="77" spans="1:9" x14ac:dyDescent="0.35">
      <c r="A77" s="436">
        <f t="shared" si="1"/>
        <v>69</v>
      </c>
      <c r="B77" s="40"/>
      <c r="C77" s="40"/>
      <c r="D77" s="40"/>
      <c r="E77" s="40"/>
      <c r="F77" s="40"/>
      <c r="G77" s="40"/>
      <c r="H77" s="40"/>
      <c r="I77" s="40"/>
    </row>
    <row r="78" spans="1:9" x14ac:dyDescent="0.35">
      <c r="A78" s="436">
        <f t="shared" si="1"/>
        <v>70</v>
      </c>
      <c r="B78" s="40"/>
      <c r="C78" s="40"/>
      <c r="D78" s="40"/>
      <c r="E78" s="40"/>
      <c r="F78" s="40"/>
      <c r="G78" s="40"/>
      <c r="H78" s="40"/>
      <c r="I78" s="40"/>
    </row>
    <row r="79" spans="1:9" x14ac:dyDescent="0.35">
      <c r="A79" s="436">
        <f t="shared" si="1"/>
        <v>71</v>
      </c>
      <c r="B79" s="40"/>
      <c r="C79" s="40"/>
      <c r="D79" s="40"/>
      <c r="E79" s="40"/>
      <c r="F79" s="40"/>
      <c r="G79" s="40"/>
      <c r="H79" s="40"/>
      <c r="I79" s="40"/>
    </row>
    <row r="80" spans="1:9" x14ac:dyDescent="0.35">
      <c r="A80" s="436">
        <f t="shared" si="1"/>
        <v>72</v>
      </c>
      <c r="B80" s="40"/>
      <c r="C80" s="40"/>
      <c r="D80" s="40"/>
      <c r="E80" s="40"/>
      <c r="F80" s="40"/>
      <c r="G80" s="40"/>
      <c r="H80" s="40"/>
      <c r="I80" s="40"/>
    </row>
    <row r="81" spans="1:9" x14ac:dyDescent="0.35">
      <c r="A81" s="436">
        <f t="shared" si="1"/>
        <v>73</v>
      </c>
      <c r="B81" s="40"/>
      <c r="C81" s="40"/>
      <c r="D81" s="40"/>
      <c r="E81" s="40"/>
      <c r="F81" s="40"/>
      <c r="G81" s="40"/>
      <c r="H81" s="40"/>
      <c r="I81" s="40"/>
    </row>
    <row r="82" spans="1:9" x14ac:dyDescent="0.35">
      <c r="A82" s="436">
        <f t="shared" si="1"/>
        <v>74</v>
      </c>
      <c r="B82" s="40"/>
      <c r="C82" s="40"/>
      <c r="D82" s="40"/>
      <c r="E82" s="40"/>
      <c r="F82" s="40"/>
      <c r="G82" s="40"/>
      <c r="H82" s="40"/>
      <c r="I82" s="40"/>
    </row>
    <row r="83" spans="1:9" x14ac:dyDescent="0.35">
      <c r="A83" s="436">
        <f t="shared" si="1"/>
        <v>75</v>
      </c>
      <c r="B83" s="40"/>
      <c r="C83" s="40"/>
      <c r="D83" s="40"/>
      <c r="E83" s="40"/>
      <c r="F83" s="40"/>
      <c r="G83" s="40"/>
      <c r="H83" s="40"/>
      <c r="I83" s="40"/>
    </row>
    <row r="84" spans="1:9" x14ac:dyDescent="0.35">
      <c r="A84" s="436">
        <f t="shared" si="1"/>
        <v>76</v>
      </c>
      <c r="B84" s="40"/>
      <c r="C84" s="40"/>
      <c r="D84" s="40"/>
      <c r="E84" s="40"/>
      <c r="F84" s="40"/>
      <c r="G84" s="40"/>
      <c r="H84" s="40"/>
      <c r="I84" s="40"/>
    </row>
    <row r="85" spans="1:9" x14ac:dyDescent="0.35">
      <c r="A85" s="436">
        <f t="shared" si="1"/>
        <v>77</v>
      </c>
      <c r="B85" s="40"/>
      <c r="C85" s="40"/>
      <c r="D85" s="40"/>
      <c r="E85" s="40"/>
      <c r="F85" s="40"/>
      <c r="G85" s="40"/>
      <c r="H85" s="40"/>
      <c r="I85" s="40"/>
    </row>
    <row r="86" spans="1:9" x14ac:dyDescent="0.35">
      <c r="A86" s="436">
        <f t="shared" si="1"/>
        <v>78</v>
      </c>
      <c r="B86" s="40"/>
      <c r="C86" s="40"/>
      <c r="D86" s="40"/>
      <c r="E86" s="40"/>
      <c r="F86" s="40"/>
      <c r="G86" s="40"/>
      <c r="H86" s="40"/>
      <c r="I86" s="40"/>
    </row>
    <row r="87" spans="1:9" x14ac:dyDescent="0.35">
      <c r="A87" s="436">
        <f t="shared" si="1"/>
        <v>79</v>
      </c>
      <c r="B87" s="40"/>
      <c r="C87" s="40"/>
      <c r="D87" s="40"/>
      <c r="E87" s="40"/>
      <c r="F87" s="40"/>
      <c r="G87" s="40"/>
      <c r="H87" s="40"/>
      <c r="I87" s="40"/>
    </row>
    <row r="88" spans="1:9" x14ac:dyDescent="0.35">
      <c r="A88" s="436">
        <f t="shared" si="1"/>
        <v>80</v>
      </c>
      <c r="B88" s="40"/>
      <c r="C88" s="40"/>
      <c r="D88" s="40"/>
      <c r="E88" s="40"/>
      <c r="F88" s="40"/>
      <c r="G88" s="40"/>
      <c r="H88" s="40"/>
      <c r="I88" s="40"/>
    </row>
    <row r="89" spans="1:9" x14ac:dyDescent="0.35">
      <c r="A89" s="436">
        <f t="shared" si="1"/>
        <v>81</v>
      </c>
      <c r="B89" s="40"/>
      <c r="C89" s="40"/>
      <c r="D89" s="40"/>
      <c r="E89" s="40"/>
      <c r="F89" s="40"/>
      <c r="G89" s="40"/>
      <c r="H89" s="40"/>
      <c r="I89" s="40"/>
    </row>
    <row r="90" spans="1:9" x14ac:dyDescent="0.35">
      <c r="A90" s="436">
        <f t="shared" si="1"/>
        <v>82</v>
      </c>
      <c r="B90" s="40"/>
      <c r="C90" s="40"/>
      <c r="D90" s="40"/>
      <c r="E90" s="40"/>
      <c r="F90" s="40"/>
      <c r="G90" s="40"/>
      <c r="H90" s="40"/>
      <c r="I90" s="40"/>
    </row>
    <row r="91" spans="1:9" x14ac:dyDescent="0.35">
      <c r="A91" s="436">
        <f t="shared" si="1"/>
        <v>83</v>
      </c>
      <c r="B91" s="40"/>
      <c r="C91" s="40"/>
      <c r="D91" s="40"/>
      <c r="E91" s="40"/>
      <c r="F91" s="40"/>
      <c r="G91" s="40"/>
      <c r="H91" s="40"/>
      <c r="I91" s="40"/>
    </row>
    <row r="92" spans="1:9" x14ac:dyDescent="0.35">
      <c r="A92" s="436">
        <f t="shared" si="1"/>
        <v>84</v>
      </c>
      <c r="B92" s="40"/>
      <c r="C92" s="40"/>
      <c r="D92" s="40"/>
      <c r="E92" s="40"/>
      <c r="F92" s="40"/>
      <c r="G92" s="40"/>
      <c r="H92" s="40"/>
      <c r="I92" s="40"/>
    </row>
    <row r="93" spans="1:9" x14ac:dyDescent="0.35">
      <c r="A93" s="436">
        <f t="shared" si="1"/>
        <v>85</v>
      </c>
      <c r="B93" s="40"/>
      <c r="C93" s="40"/>
      <c r="D93" s="40"/>
      <c r="E93" s="40"/>
      <c r="F93" s="40"/>
      <c r="G93" s="40"/>
      <c r="H93" s="40"/>
      <c r="I93" s="40"/>
    </row>
    <row r="94" spans="1:9" x14ac:dyDescent="0.35">
      <c r="A94" s="436">
        <f t="shared" si="1"/>
        <v>86</v>
      </c>
      <c r="B94" s="40"/>
      <c r="C94" s="40"/>
      <c r="D94" s="40"/>
      <c r="E94" s="40"/>
      <c r="F94" s="40"/>
      <c r="G94" s="40"/>
      <c r="H94" s="40"/>
      <c r="I94" s="40"/>
    </row>
    <row r="95" spans="1:9" x14ac:dyDescent="0.35">
      <c r="A95" s="436">
        <f t="shared" si="1"/>
        <v>87</v>
      </c>
      <c r="B95" s="40"/>
      <c r="C95" s="40"/>
      <c r="D95" s="40"/>
      <c r="E95" s="40"/>
      <c r="F95" s="40"/>
      <c r="G95" s="40"/>
      <c r="H95" s="40"/>
      <c r="I95" s="40"/>
    </row>
    <row r="96" spans="1:9" x14ac:dyDescent="0.35">
      <c r="A96" s="436">
        <f t="shared" si="1"/>
        <v>88</v>
      </c>
      <c r="B96" s="40"/>
      <c r="C96" s="40"/>
      <c r="D96" s="40"/>
      <c r="E96" s="40"/>
      <c r="F96" s="40"/>
      <c r="G96" s="40"/>
      <c r="H96" s="40"/>
      <c r="I96" s="40"/>
    </row>
    <row r="97" spans="1:9" x14ac:dyDescent="0.35">
      <c r="A97" s="436">
        <f t="shared" si="1"/>
        <v>89</v>
      </c>
      <c r="B97" s="40"/>
      <c r="C97" s="40"/>
      <c r="D97" s="40"/>
      <c r="E97" s="40"/>
      <c r="F97" s="40"/>
      <c r="G97" s="40"/>
      <c r="H97" s="40"/>
      <c r="I97" s="40"/>
    </row>
    <row r="98" spans="1:9" x14ac:dyDescent="0.35">
      <c r="A98" s="436">
        <f t="shared" si="1"/>
        <v>90</v>
      </c>
      <c r="B98" s="40"/>
      <c r="C98" s="40"/>
      <c r="D98" s="40"/>
      <c r="E98" s="40"/>
      <c r="F98" s="40"/>
      <c r="G98" s="40"/>
      <c r="H98" s="40"/>
      <c r="I98" s="40"/>
    </row>
    <row r="99" spans="1:9" x14ac:dyDescent="0.35">
      <c r="A99" s="436">
        <f t="shared" si="1"/>
        <v>91</v>
      </c>
      <c r="B99" s="40"/>
      <c r="C99" s="40"/>
      <c r="D99" s="40"/>
      <c r="E99" s="40"/>
      <c r="F99" s="40"/>
      <c r="G99" s="40"/>
      <c r="H99" s="40"/>
      <c r="I99" s="40"/>
    </row>
    <row r="100" spans="1:9" x14ac:dyDescent="0.35">
      <c r="A100" s="436">
        <f t="shared" si="1"/>
        <v>92</v>
      </c>
      <c r="B100" s="40"/>
      <c r="C100" s="40"/>
      <c r="D100" s="40"/>
      <c r="E100" s="40"/>
      <c r="F100" s="40"/>
      <c r="G100" s="40"/>
      <c r="H100" s="40"/>
      <c r="I100" s="40"/>
    </row>
    <row r="101" spans="1:9" x14ac:dyDescent="0.35">
      <c r="A101" s="436">
        <f t="shared" si="1"/>
        <v>93</v>
      </c>
      <c r="B101" s="40"/>
      <c r="C101" s="40"/>
      <c r="D101" s="40"/>
      <c r="E101" s="40"/>
      <c r="F101" s="40"/>
      <c r="G101" s="40"/>
      <c r="H101" s="40"/>
      <c r="I101" s="40"/>
    </row>
    <row r="102" spans="1:9" x14ac:dyDescent="0.35">
      <c r="A102" s="436">
        <f t="shared" si="1"/>
        <v>94</v>
      </c>
      <c r="B102" s="40"/>
      <c r="C102" s="40"/>
      <c r="D102" s="40"/>
      <c r="E102" s="40"/>
      <c r="F102" s="40"/>
      <c r="G102" s="40"/>
      <c r="H102" s="40"/>
      <c r="I102" s="40"/>
    </row>
    <row r="103" spans="1:9" x14ac:dyDescent="0.35">
      <c r="A103" s="436">
        <f t="shared" si="1"/>
        <v>95</v>
      </c>
      <c r="B103" s="40"/>
      <c r="C103" s="40"/>
      <c r="D103" s="40"/>
      <c r="E103" s="40"/>
      <c r="F103" s="40"/>
      <c r="G103" s="40"/>
      <c r="H103" s="40"/>
      <c r="I103" s="40"/>
    </row>
    <row r="104" spans="1:9" x14ac:dyDescent="0.35">
      <c r="A104" s="436">
        <f t="shared" si="1"/>
        <v>96</v>
      </c>
      <c r="B104" s="40"/>
      <c r="C104" s="40"/>
      <c r="D104" s="40"/>
      <c r="E104" s="40"/>
      <c r="F104" s="40"/>
      <c r="G104" s="40"/>
      <c r="H104" s="40"/>
      <c r="I104" s="40"/>
    </row>
    <row r="105" spans="1:9" x14ac:dyDescent="0.35">
      <c r="A105" s="436">
        <f t="shared" si="1"/>
        <v>97</v>
      </c>
      <c r="B105" s="40"/>
      <c r="C105" s="40"/>
      <c r="D105" s="40"/>
      <c r="E105" s="40"/>
      <c r="F105" s="40"/>
      <c r="G105" s="40"/>
      <c r="H105" s="40"/>
      <c r="I105" s="40"/>
    </row>
    <row r="106" spans="1:9" x14ac:dyDescent="0.35">
      <c r="A106" s="436">
        <f t="shared" si="1"/>
        <v>98</v>
      </c>
      <c r="B106" s="40"/>
      <c r="C106" s="40"/>
      <c r="D106" s="40"/>
      <c r="E106" s="40"/>
      <c r="F106" s="40"/>
      <c r="G106" s="40"/>
      <c r="H106" s="40"/>
      <c r="I106" s="40"/>
    </row>
    <row r="107" spans="1:9" x14ac:dyDescent="0.35">
      <c r="A107" s="436">
        <f t="shared" si="1"/>
        <v>99</v>
      </c>
      <c r="B107" s="40"/>
      <c r="C107" s="40"/>
      <c r="D107" s="40"/>
      <c r="E107" s="40"/>
      <c r="F107" s="40"/>
      <c r="G107" s="40"/>
      <c r="H107" s="40"/>
      <c r="I107" s="40"/>
    </row>
    <row r="108" spans="1:9" x14ac:dyDescent="0.35">
      <c r="A108" s="436">
        <f t="shared" si="1"/>
        <v>100</v>
      </c>
      <c r="B108" s="40"/>
      <c r="C108" s="40"/>
      <c r="D108" s="40"/>
      <c r="E108" s="40"/>
      <c r="F108" s="40"/>
      <c r="G108" s="40"/>
      <c r="H108" s="40"/>
      <c r="I108" s="40"/>
    </row>
    <row r="109" spans="1:9" x14ac:dyDescent="0.35">
      <c r="A109" s="436">
        <f t="shared" si="1"/>
        <v>101</v>
      </c>
      <c r="B109" s="40"/>
      <c r="C109" s="40"/>
      <c r="D109" s="40"/>
      <c r="E109" s="40"/>
      <c r="F109" s="40"/>
      <c r="G109" s="40"/>
      <c r="H109" s="40"/>
      <c r="I109" s="40"/>
    </row>
    <row r="110" spans="1:9" x14ac:dyDescent="0.35">
      <c r="A110" s="436">
        <f t="shared" si="1"/>
        <v>102</v>
      </c>
      <c r="B110" s="40"/>
      <c r="C110" s="40"/>
      <c r="D110" s="40"/>
      <c r="E110" s="40"/>
      <c r="F110" s="40"/>
      <c r="G110" s="40"/>
      <c r="H110" s="40"/>
      <c r="I110" s="40"/>
    </row>
    <row r="111" spans="1:9" x14ac:dyDescent="0.35">
      <c r="A111" s="436">
        <f t="shared" si="1"/>
        <v>103</v>
      </c>
      <c r="B111" s="40"/>
      <c r="C111" s="40"/>
      <c r="D111" s="40"/>
      <c r="E111" s="40"/>
      <c r="F111" s="40"/>
      <c r="G111" s="40"/>
      <c r="H111" s="40"/>
      <c r="I111" s="40"/>
    </row>
    <row r="112" spans="1:9" x14ac:dyDescent="0.35">
      <c r="A112" s="436">
        <f t="shared" si="1"/>
        <v>104</v>
      </c>
      <c r="B112" s="40"/>
      <c r="C112" s="40"/>
      <c r="D112" s="40"/>
      <c r="E112" s="40"/>
      <c r="F112" s="40"/>
      <c r="G112" s="40"/>
      <c r="H112" s="40"/>
      <c r="I112" s="40"/>
    </row>
    <row r="113" spans="1:9" x14ac:dyDescent="0.35">
      <c r="A113" s="436">
        <f t="shared" si="1"/>
        <v>105</v>
      </c>
      <c r="B113" s="40"/>
      <c r="C113" s="40"/>
      <c r="D113" s="40"/>
      <c r="E113" s="40"/>
      <c r="F113" s="40"/>
      <c r="G113" s="40"/>
      <c r="H113" s="40"/>
      <c r="I113" s="40"/>
    </row>
    <row r="114" spans="1:9" x14ac:dyDescent="0.35">
      <c r="A114" s="436">
        <f t="shared" si="1"/>
        <v>106</v>
      </c>
      <c r="B114" s="40"/>
      <c r="C114" s="40"/>
      <c r="D114" s="40"/>
      <c r="E114" s="40"/>
      <c r="F114" s="40"/>
      <c r="G114" s="40"/>
      <c r="H114" s="40"/>
      <c r="I114" s="40"/>
    </row>
    <row r="115" spans="1:9" x14ac:dyDescent="0.35">
      <c r="A115" s="436">
        <f t="shared" si="1"/>
        <v>107</v>
      </c>
      <c r="B115" s="40"/>
      <c r="C115" s="40"/>
      <c r="D115" s="40"/>
      <c r="E115" s="40"/>
      <c r="F115" s="40"/>
      <c r="G115" s="40"/>
      <c r="H115" s="40"/>
      <c r="I115" s="40"/>
    </row>
    <row r="116" spans="1:9" x14ac:dyDescent="0.35">
      <c r="A116" s="436">
        <f t="shared" si="1"/>
        <v>108</v>
      </c>
      <c r="B116" s="40"/>
      <c r="C116" s="40"/>
      <c r="D116" s="40"/>
      <c r="E116" s="40"/>
      <c r="F116" s="40"/>
      <c r="G116" s="40"/>
      <c r="H116" s="40"/>
      <c r="I116" s="40"/>
    </row>
    <row r="117" spans="1:9" x14ac:dyDescent="0.35">
      <c r="A117" s="436">
        <f t="shared" si="1"/>
        <v>109</v>
      </c>
      <c r="B117" s="40"/>
      <c r="C117" s="40"/>
      <c r="D117" s="40"/>
      <c r="E117" s="40"/>
      <c r="F117" s="40"/>
      <c r="G117" s="40"/>
      <c r="H117" s="40"/>
      <c r="I117" s="40"/>
    </row>
    <row r="118" spans="1:9" x14ac:dyDescent="0.35">
      <c r="A118" s="436">
        <f t="shared" si="1"/>
        <v>110</v>
      </c>
      <c r="B118" s="40"/>
      <c r="C118" s="40"/>
      <c r="D118" s="40"/>
      <c r="E118" s="40"/>
      <c r="F118" s="40"/>
      <c r="G118" s="40"/>
      <c r="H118" s="40"/>
      <c r="I118" s="40"/>
    </row>
    <row r="119" spans="1:9" x14ac:dyDescent="0.35">
      <c r="A119" s="436">
        <f t="shared" si="1"/>
        <v>111</v>
      </c>
      <c r="B119" s="40"/>
      <c r="C119" s="40"/>
      <c r="D119" s="40"/>
      <c r="E119" s="40"/>
      <c r="F119" s="40"/>
      <c r="G119" s="40"/>
      <c r="H119" s="40"/>
      <c r="I119" s="40"/>
    </row>
    <row r="120" spans="1:9" x14ac:dyDescent="0.35">
      <c r="A120" s="436">
        <f t="shared" si="1"/>
        <v>112</v>
      </c>
      <c r="B120" s="40"/>
      <c r="C120" s="40"/>
      <c r="D120" s="40"/>
      <c r="E120" s="40"/>
      <c r="F120" s="40"/>
      <c r="G120" s="40"/>
      <c r="H120" s="40"/>
      <c r="I120" s="40"/>
    </row>
    <row r="121" spans="1:9" x14ac:dyDescent="0.35">
      <c r="A121" s="436">
        <f t="shared" si="1"/>
        <v>113</v>
      </c>
      <c r="B121" s="40"/>
      <c r="C121" s="40"/>
      <c r="D121" s="40"/>
      <c r="E121" s="40"/>
      <c r="F121" s="40"/>
      <c r="G121" s="40"/>
      <c r="H121" s="40"/>
      <c r="I121" s="40"/>
    </row>
    <row r="122" spans="1:9" x14ac:dyDescent="0.35">
      <c r="A122" s="436">
        <f t="shared" si="1"/>
        <v>114</v>
      </c>
      <c r="B122" s="40"/>
      <c r="C122" s="40"/>
      <c r="D122" s="40"/>
      <c r="E122" s="40"/>
      <c r="F122" s="40"/>
      <c r="G122" s="40"/>
      <c r="H122" s="40"/>
      <c r="I122" s="40"/>
    </row>
    <row r="123" spans="1:9" x14ac:dyDescent="0.35">
      <c r="A123" s="436">
        <f t="shared" si="1"/>
        <v>115</v>
      </c>
      <c r="B123" s="40"/>
      <c r="C123" s="40"/>
      <c r="D123" s="40"/>
      <c r="E123" s="40"/>
      <c r="F123" s="40"/>
      <c r="G123" s="40"/>
      <c r="H123" s="40"/>
      <c r="I123" s="40"/>
    </row>
    <row r="124" spans="1:9" x14ac:dyDescent="0.35">
      <c r="A124" s="436">
        <f t="shared" si="1"/>
        <v>116</v>
      </c>
      <c r="B124" s="40"/>
      <c r="C124" s="40"/>
      <c r="D124" s="40"/>
      <c r="E124" s="40"/>
      <c r="F124" s="40"/>
      <c r="G124" s="40"/>
      <c r="H124" s="40"/>
      <c r="I124" s="40"/>
    </row>
    <row r="125" spans="1:9" x14ac:dyDescent="0.35">
      <c r="A125" s="436">
        <f t="shared" si="1"/>
        <v>117</v>
      </c>
      <c r="B125" s="40"/>
      <c r="C125" s="40"/>
      <c r="D125" s="40"/>
      <c r="E125" s="40"/>
      <c r="F125" s="40"/>
      <c r="G125" s="40"/>
      <c r="H125" s="40"/>
      <c r="I125" s="40"/>
    </row>
    <row r="126" spans="1:9" x14ac:dyDescent="0.35">
      <c r="A126" s="436">
        <f t="shared" si="1"/>
        <v>118</v>
      </c>
      <c r="B126" s="40"/>
      <c r="C126" s="40"/>
      <c r="D126" s="40"/>
      <c r="E126" s="40"/>
      <c r="F126" s="40"/>
      <c r="G126" s="40"/>
      <c r="H126" s="40"/>
      <c r="I126" s="40"/>
    </row>
    <row r="127" spans="1:9" x14ac:dyDescent="0.35">
      <c r="A127" s="436">
        <f t="shared" si="1"/>
        <v>119</v>
      </c>
      <c r="B127" s="40"/>
      <c r="C127" s="40"/>
      <c r="D127" s="40"/>
      <c r="E127" s="40"/>
      <c r="F127" s="40"/>
      <c r="G127" s="40"/>
      <c r="H127" s="40"/>
      <c r="I127" s="40"/>
    </row>
    <row r="128" spans="1:9" x14ac:dyDescent="0.35">
      <c r="A128" s="436">
        <f t="shared" si="1"/>
        <v>120</v>
      </c>
      <c r="B128" s="40"/>
      <c r="C128" s="40"/>
      <c r="D128" s="40"/>
      <c r="E128" s="40"/>
      <c r="F128" s="40"/>
      <c r="G128" s="40"/>
      <c r="H128" s="40"/>
      <c r="I128" s="40"/>
    </row>
    <row r="129" spans="1:9" x14ac:dyDescent="0.35">
      <c r="A129" s="436">
        <f t="shared" si="1"/>
        <v>121</v>
      </c>
      <c r="B129" s="40"/>
      <c r="C129" s="40"/>
      <c r="D129" s="40"/>
      <c r="E129" s="40"/>
      <c r="F129" s="40"/>
      <c r="G129" s="40"/>
      <c r="H129" s="40"/>
      <c r="I129" s="40"/>
    </row>
    <row r="130" spans="1:9" x14ac:dyDescent="0.35">
      <c r="A130" s="436">
        <f t="shared" si="1"/>
        <v>122</v>
      </c>
      <c r="B130" s="40"/>
      <c r="C130" s="40"/>
      <c r="D130" s="40"/>
      <c r="E130" s="40"/>
      <c r="F130" s="40"/>
      <c r="G130" s="40"/>
      <c r="H130" s="40"/>
      <c r="I130" s="40"/>
    </row>
    <row r="131" spans="1:9" x14ac:dyDescent="0.35">
      <c r="A131" s="436">
        <f t="shared" si="1"/>
        <v>123</v>
      </c>
      <c r="B131" s="40"/>
      <c r="C131" s="40"/>
      <c r="D131" s="40"/>
      <c r="E131" s="40"/>
      <c r="F131" s="40"/>
      <c r="G131" s="40"/>
      <c r="H131" s="40"/>
      <c r="I131" s="40"/>
    </row>
    <row r="132" spans="1:9" x14ac:dyDescent="0.35">
      <c r="A132" s="436">
        <f t="shared" si="1"/>
        <v>124</v>
      </c>
      <c r="B132" s="40"/>
      <c r="C132" s="40"/>
      <c r="D132" s="40"/>
      <c r="E132" s="40"/>
      <c r="F132" s="40"/>
      <c r="G132" s="40"/>
      <c r="H132" s="40"/>
      <c r="I132" s="40"/>
    </row>
    <row r="133" spans="1:9" x14ac:dyDescent="0.35">
      <c r="A133" s="436">
        <f t="shared" si="1"/>
        <v>125</v>
      </c>
      <c r="B133" s="40"/>
      <c r="C133" s="40"/>
      <c r="D133" s="40"/>
      <c r="E133" s="40"/>
      <c r="F133" s="40"/>
      <c r="G133" s="40"/>
      <c r="H133" s="40"/>
      <c r="I133" s="40"/>
    </row>
    <row r="134" spans="1:9" x14ac:dyDescent="0.35">
      <c r="A134" s="436">
        <f t="shared" si="1"/>
        <v>126</v>
      </c>
      <c r="B134" s="40"/>
      <c r="C134" s="40"/>
      <c r="D134" s="40"/>
      <c r="E134" s="40"/>
      <c r="F134" s="40"/>
      <c r="G134" s="40"/>
      <c r="H134" s="40"/>
      <c r="I134" s="40"/>
    </row>
    <row r="135" spans="1:9" x14ac:dyDescent="0.35">
      <c r="A135" s="436">
        <f t="shared" si="1"/>
        <v>127</v>
      </c>
      <c r="B135" s="40"/>
      <c r="C135" s="40"/>
      <c r="D135" s="40"/>
      <c r="E135" s="40"/>
      <c r="F135" s="40"/>
      <c r="G135" s="40"/>
      <c r="H135" s="40"/>
      <c r="I135" s="40"/>
    </row>
    <row r="136" spans="1:9" x14ac:dyDescent="0.35">
      <c r="A136" s="436">
        <f t="shared" si="1"/>
        <v>128</v>
      </c>
      <c r="B136" s="40"/>
      <c r="C136" s="40"/>
      <c r="D136" s="40"/>
      <c r="E136" s="40"/>
      <c r="F136" s="40"/>
      <c r="G136" s="40"/>
      <c r="H136" s="40"/>
      <c r="I136" s="40"/>
    </row>
    <row r="137" spans="1:9" x14ac:dyDescent="0.35">
      <c r="A137" s="436">
        <f t="shared" si="1"/>
        <v>129</v>
      </c>
      <c r="B137" s="40"/>
      <c r="C137" s="40"/>
      <c r="D137" s="40"/>
      <c r="E137" s="40"/>
      <c r="F137" s="40"/>
      <c r="G137" s="40"/>
      <c r="H137" s="40"/>
      <c r="I137" s="40"/>
    </row>
    <row r="138" spans="1:9" x14ac:dyDescent="0.35">
      <c r="A138" s="436">
        <f t="shared" si="1"/>
        <v>130</v>
      </c>
      <c r="B138" s="40"/>
      <c r="C138" s="40"/>
      <c r="D138" s="40"/>
      <c r="E138" s="40"/>
      <c r="F138" s="40"/>
      <c r="G138" s="40"/>
      <c r="H138" s="40"/>
      <c r="I138" s="40"/>
    </row>
    <row r="139" spans="1:9" x14ac:dyDescent="0.35">
      <c r="A139" s="436">
        <f t="shared" ref="A139:A169" si="2">A138+1</f>
        <v>131</v>
      </c>
      <c r="B139" s="40"/>
      <c r="C139" s="40"/>
      <c r="D139" s="40"/>
      <c r="E139" s="40"/>
      <c r="F139" s="40"/>
      <c r="G139" s="40"/>
      <c r="H139" s="40"/>
      <c r="I139" s="40"/>
    </row>
    <row r="140" spans="1:9" x14ac:dyDescent="0.35">
      <c r="A140" s="436">
        <f t="shared" si="2"/>
        <v>132</v>
      </c>
      <c r="B140" s="40"/>
      <c r="C140" s="40"/>
      <c r="D140" s="40"/>
      <c r="E140" s="40"/>
      <c r="F140" s="40"/>
      <c r="G140" s="40"/>
      <c r="H140" s="40"/>
      <c r="I140" s="40"/>
    </row>
    <row r="141" spans="1:9" x14ac:dyDescent="0.35">
      <c r="A141" s="436">
        <f t="shared" si="2"/>
        <v>133</v>
      </c>
      <c r="B141" s="40"/>
      <c r="C141" s="40"/>
      <c r="D141" s="40"/>
      <c r="E141" s="40"/>
      <c r="F141" s="40"/>
      <c r="G141" s="40"/>
      <c r="H141" s="40"/>
      <c r="I141" s="40"/>
    </row>
    <row r="142" spans="1:9" x14ac:dyDescent="0.35">
      <c r="A142" s="436">
        <f t="shared" si="2"/>
        <v>134</v>
      </c>
      <c r="B142" s="40"/>
      <c r="C142" s="40"/>
      <c r="D142" s="40"/>
      <c r="E142" s="40"/>
      <c r="F142" s="40"/>
      <c r="G142" s="40"/>
      <c r="H142" s="40"/>
      <c r="I142" s="40"/>
    </row>
    <row r="143" spans="1:9" x14ac:dyDescent="0.35">
      <c r="A143" s="436">
        <f t="shared" si="2"/>
        <v>135</v>
      </c>
      <c r="B143" s="40"/>
      <c r="C143" s="40"/>
      <c r="D143" s="40"/>
      <c r="E143" s="40"/>
      <c r="F143" s="40"/>
      <c r="G143" s="40"/>
      <c r="H143" s="40"/>
      <c r="I143" s="40"/>
    </row>
    <row r="144" spans="1:9" x14ac:dyDescent="0.35">
      <c r="A144" s="436">
        <f t="shared" si="2"/>
        <v>136</v>
      </c>
      <c r="B144" s="40"/>
      <c r="C144" s="40"/>
      <c r="D144" s="40"/>
      <c r="E144" s="40"/>
      <c r="F144" s="40"/>
      <c r="G144" s="40"/>
      <c r="H144" s="40"/>
      <c r="I144" s="40"/>
    </row>
    <row r="145" spans="1:9" x14ac:dyDescent="0.35">
      <c r="A145" s="436">
        <f t="shared" si="2"/>
        <v>137</v>
      </c>
      <c r="B145" s="40"/>
      <c r="C145" s="40"/>
      <c r="D145" s="40"/>
      <c r="E145" s="40"/>
      <c r="F145" s="40"/>
      <c r="G145" s="40"/>
      <c r="H145" s="40"/>
      <c r="I145" s="40"/>
    </row>
    <row r="146" spans="1:9" x14ac:dyDescent="0.35">
      <c r="A146" s="436">
        <f t="shared" si="2"/>
        <v>138</v>
      </c>
      <c r="B146" s="40"/>
      <c r="C146" s="40"/>
      <c r="D146" s="40"/>
      <c r="E146" s="40"/>
      <c r="F146" s="40"/>
      <c r="G146" s="40"/>
      <c r="H146" s="40"/>
      <c r="I146" s="40"/>
    </row>
    <row r="147" spans="1:9" x14ac:dyDescent="0.35">
      <c r="A147" s="436">
        <f t="shared" si="2"/>
        <v>139</v>
      </c>
      <c r="B147" s="40"/>
      <c r="C147" s="40"/>
      <c r="D147" s="40"/>
      <c r="E147" s="40"/>
      <c r="F147" s="40"/>
      <c r="G147" s="40"/>
      <c r="H147" s="40"/>
      <c r="I147" s="40"/>
    </row>
    <row r="148" spans="1:9" x14ac:dyDescent="0.35">
      <c r="A148" s="436">
        <f t="shared" si="2"/>
        <v>140</v>
      </c>
      <c r="B148" s="40"/>
      <c r="C148" s="40"/>
      <c r="D148" s="40"/>
      <c r="E148" s="40"/>
      <c r="F148" s="40"/>
      <c r="G148" s="40"/>
      <c r="H148" s="40"/>
      <c r="I148" s="40"/>
    </row>
    <row r="149" spans="1:9" x14ac:dyDescent="0.35">
      <c r="A149" s="436">
        <f t="shared" si="2"/>
        <v>141</v>
      </c>
      <c r="B149" s="40"/>
      <c r="C149" s="40"/>
      <c r="D149" s="40"/>
      <c r="E149" s="40"/>
      <c r="F149" s="40"/>
      <c r="G149" s="40"/>
      <c r="H149" s="40"/>
      <c r="I149" s="40"/>
    </row>
    <row r="150" spans="1:9" x14ac:dyDescent="0.35">
      <c r="A150" s="436">
        <f t="shared" si="2"/>
        <v>142</v>
      </c>
      <c r="B150" s="40"/>
      <c r="C150" s="40"/>
      <c r="D150" s="40"/>
      <c r="E150" s="40"/>
      <c r="F150" s="40"/>
      <c r="G150" s="40"/>
      <c r="H150" s="40"/>
      <c r="I150" s="40"/>
    </row>
    <row r="151" spans="1:9" x14ac:dyDescent="0.35">
      <c r="A151" s="436">
        <f t="shared" si="2"/>
        <v>143</v>
      </c>
      <c r="B151" s="40"/>
      <c r="C151" s="40"/>
      <c r="D151" s="40"/>
      <c r="E151" s="40"/>
      <c r="F151" s="40"/>
      <c r="G151" s="40"/>
      <c r="H151" s="40"/>
      <c r="I151" s="40"/>
    </row>
    <row r="152" spans="1:9" x14ac:dyDescent="0.35">
      <c r="A152" s="436">
        <f t="shared" si="2"/>
        <v>144</v>
      </c>
      <c r="B152" s="40"/>
      <c r="C152" s="40"/>
      <c r="D152" s="40"/>
      <c r="E152" s="40"/>
      <c r="F152" s="40"/>
      <c r="G152" s="40"/>
      <c r="H152" s="40"/>
      <c r="I152" s="40"/>
    </row>
    <row r="153" spans="1:9" x14ac:dyDescent="0.35">
      <c r="A153" s="436">
        <f t="shared" si="2"/>
        <v>145</v>
      </c>
      <c r="B153" s="40"/>
      <c r="C153" s="40"/>
      <c r="D153" s="40"/>
      <c r="E153" s="40"/>
      <c r="F153" s="40"/>
      <c r="G153" s="40"/>
      <c r="H153" s="40"/>
      <c r="I153" s="40"/>
    </row>
    <row r="154" spans="1:9" x14ac:dyDescent="0.35">
      <c r="A154" s="436">
        <f t="shared" si="2"/>
        <v>146</v>
      </c>
      <c r="B154" s="40"/>
      <c r="C154" s="40"/>
      <c r="D154" s="40"/>
      <c r="E154" s="40"/>
      <c r="F154" s="40"/>
      <c r="G154" s="40"/>
      <c r="H154" s="40"/>
      <c r="I154" s="40"/>
    </row>
    <row r="155" spans="1:9" x14ac:dyDescent="0.35">
      <c r="A155" s="436">
        <f t="shared" si="2"/>
        <v>147</v>
      </c>
      <c r="B155" s="40"/>
      <c r="C155" s="40"/>
      <c r="D155" s="40"/>
      <c r="E155" s="40"/>
      <c r="F155" s="40"/>
      <c r="G155" s="40"/>
      <c r="H155" s="40"/>
      <c r="I155" s="40"/>
    </row>
    <row r="156" spans="1:9" x14ac:dyDescent="0.35">
      <c r="A156" s="436">
        <f t="shared" si="2"/>
        <v>148</v>
      </c>
      <c r="B156" s="40"/>
      <c r="C156" s="40"/>
      <c r="D156" s="40"/>
      <c r="E156" s="40"/>
      <c r="F156" s="40"/>
      <c r="G156" s="40"/>
      <c r="H156" s="40"/>
      <c r="I156" s="40"/>
    </row>
    <row r="157" spans="1:9" x14ac:dyDescent="0.35">
      <c r="A157" s="436">
        <f t="shared" si="2"/>
        <v>149</v>
      </c>
      <c r="B157" s="40"/>
      <c r="C157" s="40"/>
      <c r="D157" s="40"/>
      <c r="E157" s="40"/>
      <c r="F157" s="40"/>
      <c r="G157" s="40"/>
      <c r="H157" s="40"/>
      <c r="I157" s="40"/>
    </row>
    <row r="158" spans="1:9" x14ac:dyDescent="0.35">
      <c r="A158" s="436">
        <f t="shared" si="2"/>
        <v>150</v>
      </c>
      <c r="B158" s="40"/>
      <c r="C158" s="40"/>
      <c r="D158" s="40"/>
      <c r="E158" s="40"/>
      <c r="F158" s="40"/>
      <c r="G158" s="40"/>
      <c r="H158" s="40"/>
      <c r="I158" s="40"/>
    </row>
    <row r="159" spans="1:9" x14ac:dyDescent="0.35">
      <c r="A159" s="436">
        <f t="shared" si="2"/>
        <v>151</v>
      </c>
      <c r="B159" s="40"/>
      <c r="C159" s="40"/>
      <c r="D159" s="40"/>
      <c r="E159" s="40"/>
      <c r="F159" s="40"/>
      <c r="G159" s="40"/>
      <c r="H159" s="40"/>
      <c r="I159" s="40"/>
    </row>
    <row r="160" spans="1:9" x14ac:dyDescent="0.35">
      <c r="A160" s="436">
        <f t="shared" si="2"/>
        <v>152</v>
      </c>
      <c r="B160" s="40"/>
      <c r="C160" s="40"/>
      <c r="D160" s="40"/>
      <c r="E160" s="40"/>
      <c r="F160" s="40"/>
      <c r="G160" s="40"/>
      <c r="H160" s="40"/>
      <c r="I160" s="40"/>
    </row>
    <row r="161" spans="1:9" x14ac:dyDescent="0.35">
      <c r="A161" s="436">
        <f t="shared" si="2"/>
        <v>153</v>
      </c>
      <c r="B161" s="40"/>
      <c r="C161" s="40"/>
      <c r="D161" s="40"/>
      <c r="E161" s="40"/>
      <c r="F161" s="40"/>
      <c r="G161" s="40"/>
      <c r="H161" s="40"/>
      <c r="I161" s="40"/>
    </row>
    <row r="162" spans="1:9" x14ac:dyDescent="0.35">
      <c r="A162" s="436">
        <f t="shared" si="2"/>
        <v>154</v>
      </c>
      <c r="B162" s="40"/>
      <c r="C162" s="40"/>
      <c r="D162" s="40"/>
      <c r="E162" s="40"/>
      <c r="F162" s="40"/>
      <c r="G162" s="40"/>
      <c r="H162" s="40"/>
      <c r="I162" s="40"/>
    </row>
    <row r="163" spans="1:9" x14ac:dyDescent="0.35">
      <c r="A163" s="436">
        <f t="shared" si="2"/>
        <v>155</v>
      </c>
      <c r="B163" s="40"/>
      <c r="C163" s="40"/>
      <c r="D163" s="40"/>
      <c r="E163" s="40"/>
      <c r="F163" s="40"/>
      <c r="G163" s="40"/>
      <c r="H163" s="40"/>
      <c r="I163" s="40"/>
    </row>
    <row r="164" spans="1:9" x14ac:dyDescent="0.35">
      <c r="A164" s="436">
        <f t="shared" si="2"/>
        <v>156</v>
      </c>
      <c r="B164" s="40"/>
      <c r="C164" s="40"/>
      <c r="D164" s="40"/>
      <c r="E164" s="40"/>
      <c r="F164" s="40"/>
      <c r="G164" s="40"/>
      <c r="H164" s="40"/>
      <c r="I164" s="40"/>
    </row>
    <row r="165" spans="1:9" x14ac:dyDescent="0.35">
      <c r="A165" s="436">
        <f t="shared" si="2"/>
        <v>157</v>
      </c>
      <c r="B165" s="40"/>
      <c r="C165" s="40"/>
      <c r="D165" s="40"/>
      <c r="E165" s="40"/>
      <c r="F165" s="40"/>
      <c r="G165" s="40"/>
      <c r="H165" s="40"/>
      <c r="I165" s="40"/>
    </row>
    <row r="166" spans="1:9" x14ac:dyDescent="0.35">
      <c r="A166" s="436">
        <f t="shared" si="2"/>
        <v>158</v>
      </c>
      <c r="B166" s="40"/>
      <c r="C166" s="40"/>
      <c r="D166" s="40"/>
      <c r="E166" s="40"/>
      <c r="F166" s="40"/>
      <c r="G166" s="40"/>
      <c r="H166" s="40"/>
      <c r="I166" s="40"/>
    </row>
    <row r="167" spans="1:9" x14ac:dyDescent="0.35">
      <c r="A167" s="436">
        <f t="shared" si="2"/>
        <v>159</v>
      </c>
      <c r="B167" s="40"/>
      <c r="C167" s="40"/>
      <c r="D167" s="40"/>
      <c r="E167" s="40"/>
      <c r="F167" s="40"/>
      <c r="G167" s="40"/>
      <c r="H167" s="40"/>
      <c r="I167" s="40"/>
    </row>
    <row r="168" spans="1:9" x14ac:dyDescent="0.35">
      <c r="A168" s="436">
        <f t="shared" si="2"/>
        <v>160</v>
      </c>
      <c r="B168" s="40"/>
      <c r="C168" s="40"/>
      <c r="D168" s="40"/>
      <c r="E168" s="40"/>
      <c r="F168" s="40"/>
      <c r="G168" s="40"/>
      <c r="H168" s="40"/>
      <c r="I168" s="40"/>
    </row>
    <row r="169" spans="1:9" x14ac:dyDescent="0.35">
      <c r="A169" s="436">
        <f t="shared" si="2"/>
        <v>161</v>
      </c>
      <c r="B169" s="40"/>
      <c r="C169" s="40"/>
      <c r="D169" s="40"/>
      <c r="E169" s="40"/>
      <c r="F169" s="40"/>
      <c r="G169" s="40"/>
      <c r="H169" s="40"/>
      <c r="I169" s="40"/>
    </row>
  </sheetData>
  <sheetProtection algorithmName="SHA-512" hashValue="GlVXNMTRSyqWaqeTGj8WZHgr0qK8iZ5G1N4UOi4wS1GuWm6yDc93RrLLvVf/UBE/5tZ1eqHhND23cCSThRu6yw==" saltValue="pJZDHn/5I72EfEJzSykY3w==" spinCount="100000" sheet="1" objects="1" scenarios="1"/>
  <mergeCells count="3">
    <mergeCell ref="C4:I4"/>
    <mergeCell ref="A1:I1"/>
    <mergeCell ref="A2:I2"/>
  </mergeCells>
  <pageMargins left="0.7" right="0.7" top="0.75" bottom="0.75" header="0.3" footer="0.3"/>
  <pageSetup scale="67" fitToHeight="0" orientation="portrait" horizontalDpi="1200" verticalDpi="1200" r:id="rId1"/>
  <headerFoot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E36DA-0F8B-1740-8021-40FC6501AC72}">
  <sheetPr>
    <pageSetUpPr fitToPage="1"/>
  </sheetPr>
  <dimension ref="A1:AH90"/>
  <sheetViews>
    <sheetView zoomScaleNormal="100" workbookViewId="0">
      <selection activeCell="B9" sqref="B9:E9"/>
    </sheetView>
  </sheetViews>
  <sheetFormatPr defaultColWidth="8.81640625" defaultRowHeight="14.5" x14ac:dyDescent="0.35"/>
  <cols>
    <col min="1" max="2" width="3.81640625" style="95" customWidth="1"/>
    <col min="3" max="3" width="27.81640625" style="95" customWidth="1"/>
    <col min="4" max="4" width="8.1796875" style="95" customWidth="1"/>
    <col min="5" max="5" width="7.1796875" style="95" customWidth="1"/>
    <col min="6" max="6" width="5.7265625" style="95" customWidth="1"/>
    <col min="7" max="7" width="20" style="95" customWidth="1"/>
    <col min="8" max="8" width="4.26953125" style="95" customWidth="1"/>
    <col min="9" max="9" width="4" style="95" customWidth="1"/>
    <col min="10" max="10" width="8.1796875" style="95" customWidth="1"/>
    <col min="11" max="11" width="2.81640625" style="95" customWidth="1"/>
    <col min="12" max="16384" width="8.81640625" style="95"/>
  </cols>
  <sheetData>
    <row r="1" spans="1:34" s="20" customFormat="1" ht="15" customHeight="1" x14ac:dyDescent="0.3">
      <c r="A1" s="537" t="s">
        <v>0</v>
      </c>
      <c r="B1" s="537"/>
      <c r="C1" s="537"/>
      <c r="D1" s="537"/>
      <c r="E1" s="537"/>
      <c r="F1" s="537"/>
      <c r="G1" s="537"/>
      <c r="H1" s="537"/>
      <c r="I1" s="537"/>
      <c r="J1" s="537"/>
      <c r="K1" s="537"/>
      <c r="L1" s="94"/>
      <c r="M1" s="94"/>
      <c r="N1" s="94"/>
      <c r="O1" s="94"/>
    </row>
    <row r="2" spans="1:34" x14ac:dyDescent="0.35">
      <c r="A2" s="863" t="s">
        <v>1002</v>
      </c>
      <c r="B2" s="879"/>
      <c r="C2" s="879"/>
      <c r="D2" s="879"/>
      <c r="E2" s="879"/>
      <c r="F2" s="879"/>
      <c r="G2" s="879"/>
      <c r="H2" s="879"/>
      <c r="I2" s="879"/>
      <c r="J2" s="879"/>
      <c r="K2" s="879"/>
      <c r="L2" s="20"/>
      <c r="M2" s="20"/>
      <c r="N2" s="20"/>
      <c r="O2" s="20"/>
      <c r="P2" s="20"/>
      <c r="Q2" s="20"/>
      <c r="R2" s="20"/>
      <c r="S2" s="20"/>
      <c r="T2" s="20"/>
      <c r="U2" s="20"/>
      <c r="V2" s="20"/>
      <c r="W2" s="20"/>
      <c r="X2" s="20"/>
      <c r="Y2" s="20"/>
      <c r="Z2" s="20"/>
      <c r="AA2" s="20"/>
      <c r="AB2" s="20"/>
      <c r="AC2" s="20"/>
      <c r="AD2" s="20"/>
      <c r="AE2" s="20"/>
      <c r="AF2" s="20"/>
      <c r="AG2" s="20"/>
      <c r="AH2" s="20"/>
    </row>
    <row r="3" spans="1:34" x14ac:dyDescent="0.35">
      <c r="A3" s="470"/>
      <c r="B3" s="472"/>
      <c r="C3" s="472"/>
      <c r="D3" s="472"/>
      <c r="E3" s="472"/>
      <c r="F3" s="472"/>
      <c r="G3" s="472"/>
      <c r="H3" s="472"/>
      <c r="I3" s="472"/>
      <c r="J3" s="472"/>
      <c r="K3" s="472"/>
      <c r="L3" s="20"/>
      <c r="M3" s="20"/>
      <c r="N3" s="20"/>
      <c r="O3" s="20"/>
      <c r="P3" s="20"/>
      <c r="Q3" s="20"/>
      <c r="R3" s="20"/>
      <c r="S3" s="20"/>
      <c r="T3" s="20"/>
      <c r="U3" s="20"/>
      <c r="V3" s="20"/>
      <c r="W3" s="20"/>
      <c r="X3" s="20"/>
      <c r="Y3" s="20"/>
      <c r="Z3" s="20"/>
      <c r="AA3" s="20"/>
      <c r="AB3" s="20"/>
      <c r="AC3" s="20"/>
      <c r="AD3" s="20"/>
      <c r="AE3" s="20"/>
      <c r="AF3" s="20"/>
      <c r="AG3" s="20"/>
      <c r="AH3" s="20"/>
    </row>
    <row r="4" spans="1:34" x14ac:dyDescent="0.35">
      <c r="A4" s="864" t="s">
        <v>1003</v>
      </c>
      <c r="B4" s="880"/>
      <c r="C4" s="880"/>
      <c r="D4" s="880"/>
      <c r="E4" s="880"/>
      <c r="F4" s="880"/>
      <c r="G4" s="880"/>
      <c r="H4" s="880"/>
      <c r="I4" s="880"/>
      <c r="J4" s="880"/>
      <c r="K4" s="880"/>
      <c r="L4" s="20"/>
      <c r="M4" s="20"/>
      <c r="N4" s="20"/>
      <c r="O4" s="20"/>
      <c r="P4" s="20"/>
      <c r="Q4" s="20"/>
      <c r="R4" s="20"/>
      <c r="S4" s="20"/>
      <c r="T4" s="20"/>
      <c r="U4" s="20"/>
      <c r="V4" s="20"/>
      <c r="W4" s="20"/>
      <c r="X4" s="20"/>
      <c r="Y4" s="20"/>
      <c r="Z4" s="20"/>
      <c r="AA4" s="20"/>
      <c r="AB4" s="20"/>
      <c r="AC4" s="20"/>
      <c r="AD4" s="20"/>
      <c r="AE4" s="20"/>
      <c r="AF4" s="20"/>
      <c r="AG4" s="20"/>
      <c r="AH4" s="20"/>
    </row>
    <row r="5" spans="1:34" x14ac:dyDescent="0.3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row>
    <row r="6" spans="1:34" x14ac:dyDescent="0.3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x14ac:dyDescent="0.35">
      <c r="A7" s="20"/>
      <c r="B7" s="20" t="s">
        <v>1004</v>
      </c>
      <c r="C7" s="20"/>
      <c r="D7" s="473"/>
      <c r="E7" s="20" t="s">
        <v>1005</v>
      </c>
      <c r="F7" s="881"/>
      <c r="G7" s="882"/>
      <c r="H7" s="20" t="s">
        <v>1006</v>
      </c>
      <c r="I7" s="474"/>
      <c r="J7" s="20" t="s">
        <v>1007</v>
      </c>
      <c r="K7" s="20"/>
      <c r="L7" s="20"/>
      <c r="M7" s="20"/>
      <c r="N7" s="20"/>
      <c r="O7" s="20"/>
      <c r="P7" s="20"/>
      <c r="Q7" s="20"/>
      <c r="R7" s="20"/>
      <c r="S7" s="20"/>
      <c r="T7" s="20"/>
      <c r="U7" s="20"/>
      <c r="V7" s="20"/>
      <c r="W7" s="20"/>
      <c r="X7" s="20"/>
      <c r="Y7" s="20"/>
      <c r="Z7" s="20"/>
      <c r="AA7" s="20"/>
      <c r="AB7" s="20"/>
      <c r="AC7" s="20"/>
      <c r="AD7" s="20"/>
      <c r="AE7" s="20"/>
      <c r="AF7" s="20"/>
      <c r="AG7" s="20"/>
      <c r="AH7" s="20"/>
    </row>
    <row r="8" spans="1:34" x14ac:dyDescent="0.3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row>
    <row r="9" spans="1:34" x14ac:dyDescent="0.35">
      <c r="A9" s="20" t="s">
        <v>1008</v>
      </c>
      <c r="B9" s="883"/>
      <c r="C9" s="884"/>
      <c r="D9" s="884"/>
      <c r="E9" s="884"/>
      <c r="F9" s="20" t="s">
        <v>1009</v>
      </c>
      <c r="G9" s="883"/>
      <c r="H9" s="883"/>
      <c r="I9" s="883"/>
      <c r="J9" s="883"/>
      <c r="K9" s="884"/>
      <c r="L9" s="20"/>
      <c r="M9" s="20"/>
      <c r="N9" s="20"/>
      <c r="O9" s="20"/>
      <c r="P9" s="20"/>
      <c r="Q9" s="20"/>
      <c r="R9" s="20"/>
      <c r="S9" s="20"/>
      <c r="T9" s="20"/>
      <c r="U9" s="20"/>
      <c r="V9" s="20"/>
      <c r="W9" s="20"/>
      <c r="X9" s="20"/>
      <c r="Y9" s="20"/>
      <c r="Z9" s="20"/>
      <c r="AA9" s="20"/>
      <c r="AB9" s="20"/>
      <c r="AC9" s="20"/>
      <c r="AD9" s="20"/>
      <c r="AE9" s="20"/>
      <c r="AF9" s="20"/>
      <c r="AG9" s="20"/>
      <c r="AH9" s="20"/>
    </row>
    <row r="10" spans="1:34" x14ac:dyDescent="0.35">
      <c r="A10" s="20"/>
      <c r="B10" s="870" t="s">
        <v>1010</v>
      </c>
      <c r="C10" s="870"/>
      <c r="D10" s="870"/>
      <c r="E10" s="870"/>
      <c r="F10" s="20"/>
      <c r="G10" s="885" t="s">
        <v>812</v>
      </c>
      <c r="H10" s="885"/>
      <c r="I10" s="885"/>
      <c r="J10" s="885"/>
      <c r="K10" s="20"/>
      <c r="L10" s="20"/>
      <c r="M10" s="20"/>
      <c r="N10" s="20"/>
      <c r="O10" s="20"/>
      <c r="P10" s="20"/>
      <c r="Q10" s="20"/>
      <c r="R10" s="20"/>
      <c r="S10" s="20"/>
      <c r="T10" s="20"/>
      <c r="U10" s="20"/>
      <c r="V10" s="20"/>
      <c r="W10" s="20"/>
      <c r="X10" s="20"/>
      <c r="Y10" s="20"/>
      <c r="Z10" s="20"/>
      <c r="AA10" s="20"/>
      <c r="AB10" s="20"/>
      <c r="AC10" s="20"/>
      <c r="AD10" s="20"/>
      <c r="AE10" s="20"/>
      <c r="AF10" s="20"/>
      <c r="AG10" s="20"/>
      <c r="AH10" s="20"/>
    </row>
    <row r="11" spans="1:34" x14ac:dyDescent="0.35">
      <c r="A11" s="20" t="s">
        <v>1011</v>
      </c>
      <c r="B11" s="868" t="s">
        <v>821</v>
      </c>
      <c r="C11" s="869"/>
      <c r="D11" s="869"/>
      <c r="E11" s="20" t="s">
        <v>1012</v>
      </c>
      <c r="F11" s="20"/>
      <c r="G11" s="868"/>
      <c r="H11" s="869"/>
      <c r="I11" s="869"/>
      <c r="J11" s="869"/>
      <c r="K11" s="869"/>
      <c r="L11" s="20"/>
      <c r="M11" s="20"/>
      <c r="N11" s="20"/>
      <c r="O11" s="20"/>
      <c r="P11" s="20"/>
      <c r="Q11" s="20"/>
      <c r="R11" s="20"/>
      <c r="S11" s="20"/>
      <c r="T11" s="20"/>
      <c r="U11" s="20"/>
      <c r="V11" s="20"/>
      <c r="W11" s="20"/>
      <c r="X11" s="20"/>
      <c r="Y11" s="20"/>
      <c r="Z11" s="20"/>
      <c r="AA11" s="20"/>
      <c r="AB11" s="20"/>
      <c r="AC11" s="20"/>
      <c r="AD11" s="20"/>
      <c r="AE11" s="20"/>
      <c r="AF11" s="20"/>
      <c r="AG11" s="20"/>
      <c r="AH11" s="20"/>
    </row>
    <row r="12" spans="1:34" x14ac:dyDescent="0.35">
      <c r="A12" s="20"/>
      <c r="B12" s="870" t="s">
        <v>1013</v>
      </c>
      <c r="C12" s="870"/>
      <c r="D12" s="870"/>
      <c r="E12" s="166"/>
      <c r="F12" s="166"/>
      <c r="G12" s="870" t="s">
        <v>1014</v>
      </c>
      <c r="H12" s="870"/>
      <c r="I12" s="870"/>
      <c r="J12" s="870"/>
      <c r="K12" s="870"/>
      <c r="L12" s="20"/>
      <c r="M12" s="20"/>
      <c r="N12" s="20"/>
      <c r="O12" s="20"/>
      <c r="P12" s="20"/>
      <c r="Q12" s="20"/>
      <c r="R12" s="20"/>
      <c r="S12" s="20"/>
      <c r="T12" s="20"/>
      <c r="U12" s="20"/>
      <c r="V12" s="20"/>
      <c r="W12" s="20"/>
      <c r="X12" s="20"/>
      <c r="Y12" s="20"/>
      <c r="Z12" s="20"/>
      <c r="AA12" s="20"/>
      <c r="AB12" s="20"/>
      <c r="AC12" s="20"/>
      <c r="AD12" s="20"/>
      <c r="AE12" s="20"/>
      <c r="AF12" s="20"/>
      <c r="AG12" s="20"/>
      <c r="AH12" s="20"/>
    </row>
    <row r="13" spans="1:34" x14ac:dyDescent="0.35">
      <c r="A13" s="20" t="s">
        <v>1015</v>
      </c>
      <c r="B13" s="20"/>
      <c r="C13" s="20"/>
      <c r="D13" s="874"/>
      <c r="E13" s="875"/>
      <c r="F13" s="875"/>
      <c r="G13" s="875"/>
      <c r="H13" s="875"/>
      <c r="I13" s="875"/>
      <c r="J13" s="875"/>
      <c r="K13" s="875"/>
      <c r="L13" s="20"/>
      <c r="M13" s="20"/>
      <c r="N13" s="20"/>
      <c r="O13" s="20"/>
      <c r="P13" s="20"/>
      <c r="Q13" s="20"/>
      <c r="R13" s="20"/>
      <c r="S13" s="20"/>
      <c r="T13" s="20"/>
      <c r="U13" s="20"/>
      <c r="V13" s="20"/>
      <c r="W13" s="20"/>
      <c r="X13" s="20"/>
      <c r="Y13" s="20"/>
      <c r="Z13" s="20"/>
      <c r="AA13" s="20"/>
      <c r="AB13" s="20"/>
      <c r="AC13" s="20"/>
      <c r="AD13" s="20"/>
      <c r="AE13" s="20"/>
      <c r="AF13" s="20"/>
      <c r="AG13" s="20"/>
      <c r="AH13" s="20"/>
    </row>
    <row r="14" spans="1:34" x14ac:dyDescent="0.35">
      <c r="A14" s="20"/>
      <c r="B14" s="20"/>
      <c r="C14" s="20"/>
      <c r="D14" s="876" t="s">
        <v>1016</v>
      </c>
      <c r="E14" s="877"/>
      <c r="F14" s="877"/>
      <c r="G14" s="877"/>
      <c r="H14" s="877"/>
      <c r="I14" s="877"/>
      <c r="J14" s="877"/>
      <c r="K14" s="877"/>
      <c r="L14" s="20"/>
      <c r="M14" s="20"/>
      <c r="N14" s="20"/>
      <c r="O14" s="20"/>
      <c r="P14" s="20"/>
      <c r="Q14" s="20"/>
      <c r="R14" s="20"/>
      <c r="S14" s="20"/>
      <c r="T14" s="20"/>
      <c r="U14" s="20"/>
      <c r="V14" s="20"/>
      <c r="W14" s="20"/>
      <c r="X14" s="20"/>
      <c r="Y14" s="20"/>
      <c r="Z14" s="20"/>
      <c r="AA14" s="20"/>
      <c r="AB14" s="20"/>
      <c r="AC14" s="20"/>
      <c r="AD14" s="20"/>
      <c r="AE14" s="20"/>
      <c r="AF14" s="20"/>
      <c r="AG14" s="20"/>
      <c r="AH14" s="20"/>
    </row>
    <row r="15" spans="1:34" x14ac:dyDescent="0.35">
      <c r="A15" s="20" t="s">
        <v>1017</v>
      </c>
      <c r="B15" s="20"/>
      <c r="C15" s="20"/>
      <c r="D15" s="868"/>
      <c r="E15" s="869"/>
      <c r="F15" s="869"/>
      <c r="G15" s="869"/>
      <c r="H15" s="869"/>
      <c r="I15" s="869"/>
      <c r="J15" s="869"/>
      <c r="K15" s="20" t="s">
        <v>807</v>
      </c>
      <c r="L15" s="20"/>
      <c r="M15" s="20"/>
      <c r="N15" s="20"/>
      <c r="O15" s="20"/>
      <c r="P15" s="20"/>
      <c r="Q15" s="20"/>
      <c r="R15" s="20"/>
      <c r="S15" s="20"/>
      <c r="T15" s="20"/>
      <c r="U15" s="20"/>
      <c r="V15" s="20"/>
      <c r="W15" s="20"/>
      <c r="X15" s="20"/>
      <c r="Y15" s="20"/>
      <c r="Z15" s="20"/>
      <c r="AA15" s="20"/>
      <c r="AB15" s="20"/>
      <c r="AC15" s="20"/>
      <c r="AD15" s="20"/>
      <c r="AE15" s="20"/>
      <c r="AF15" s="20"/>
      <c r="AG15" s="20"/>
      <c r="AH15" s="20"/>
    </row>
    <row r="16" spans="1:34" x14ac:dyDescent="0.3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row>
    <row r="17" spans="1:34" x14ac:dyDescent="0.35">
      <c r="A17" s="20"/>
      <c r="B17" s="868" t="s">
        <v>821</v>
      </c>
      <c r="C17" s="869"/>
      <c r="D17" s="869"/>
      <c r="E17" s="20" t="s">
        <v>1018</v>
      </c>
      <c r="F17" s="20"/>
      <c r="G17" s="868"/>
      <c r="H17" s="869"/>
      <c r="I17" s="869"/>
      <c r="J17" s="869"/>
      <c r="K17" s="869"/>
      <c r="L17" s="20"/>
      <c r="M17" s="20"/>
      <c r="N17" s="20"/>
      <c r="O17" s="20"/>
      <c r="P17" s="20"/>
      <c r="Q17" s="20"/>
      <c r="R17" s="20"/>
      <c r="S17" s="20"/>
      <c r="T17" s="20"/>
      <c r="U17" s="20"/>
      <c r="V17" s="20"/>
      <c r="W17" s="20"/>
      <c r="X17" s="20"/>
      <c r="Y17" s="20"/>
      <c r="Z17" s="20"/>
      <c r="AA17" s="20"/>
      <c r="AB17" s="20"/>
      <c r="AC17" s="20"/>
      <c r="AD17" s="20"/>
      <c r="AE17" s="20"/>
      <c r="AF17" s="20"/>
      <c r="AG17" s="20"/>
      <c r="AH17" s="20"/>
    </row>
    <row r="18" spans="1:34" x14ac:dyDescent="0.35">
      <c r="A18" s="20"/>
      <c r="B18" s="876" t="s">
        <v>1010</v>
      </c>
      <c r="C18" s="876"/>
      <c r="D18" s="876"/>
      <c r="E18" s="166"/>
      <c r="F18" s="166"/>
      <c r="G18" s="876" t="s">
        <v>1019</v>
      </c>
      <c r="H18" s="876"/>
      <c r="I18" s="876"/>
      <c r="J18" s="876"/>
      <c r="K18" s="876"/>
      <c r="L18" s="20"/>
      <c r="M18" s="20"/>
      <c r="N18" s="20"/>
      <c r="O18" s="20"/>
      <c r="P18" s="20"/>
      <c r="Q18" s="20"/>
      <c r="R18" s="20"/>
      <c r="S18" s="20"/>
      <c r="T18" s="20"/>
      <c r="U18" s="20"/>
      <c r="V18" s="20"/>
      <c r="W18" s="20"/>
      <c r="X18" s="20"/>
      <c r="Y18" s="20"/>
      <c r="Z18" s="20"/>
      <c r="AA18" s="20"/>
      <c r="AB18" s="20"/>
      <c r="AC18" s="20"/>
      <c r="AD18" s="20"/>
      <c r="AE18" s="20"/>
      <c r="AF18" s="20"/>
      <c r="AG18" s="20"/>
      <c r="AH18" s="20"/>
    </row>
    <row r="19" spans="1:34" x14ac:dyDescent="0.35">
      <c r="A19" s="20" t="s">
        <v>1020</v>
      </c>
      <c r="B19" s="20"/>
      <c r="C19" s="20"/>
      <c r="D19" s="871"/>
      <c r="E19" s="872"/>
      <c r="F19" s="872"/>
      <c r="G19" s="872"/>
      <c r="H19" s="872"/>
      <c r="I19" s="872"/>
      <c r="J19" s="872"/>
      <c r="K19" s="872"/>
      <c r="L19" s="20"/>
      <c r="M19" s="20"/>
      <c r="N19" s="20"/>
      <c r="O19" s="20"/>
      <c r="P19" s="20"/>
      <c r="Q19" s="20"/>
      <c r="R19" s="20"/>
      <c r="S19" s="20"/>
      <c r="T19" s="20"/>
      <c r="U19" s="20"/>
      <c r="V19" s="20"/>
      <c r="W19" s="20"/>
      <c r="X19" s="20"/>
      <c r="Y19" s="20"/>
      <c r="Z19" s="20"/>
      <c r="AA19" s="20"/>
      <c r="AB19" s="20"/>
      <c r="AC19" s="20"/>
      <c r="AD19" s="20"/>
      <c r="AE19" s="20"/>
      <c r="AF19" s="20"/>
      <c r="AG19" s="20"/>
      <c r="AH19" s="20"/>
    </row>
    <row r="20" spans="1:34" x14ac:dyDescent="0.35">
      <c r="A20" s="20"/>
      <c r="B20" s="20"/>
      <c r="C20" s="20"/>
      <c r="D20" s="876" t="s">
        <v>1021</v>
      </c>
      <c r="E20" s="876"/>
      <c r="F20" s="876"/>
      <c r="G20" s="876"/>
      <c r="H20" s="876"/>
      <c r="I20" s="876"/>
      <c r="J20" s="876"/>
      <c r="K20" s="876"/>
      <c r="L20" s="20"/>
      <c r="M20" s="20"/>
      <c r="N20" s="20"/>
      <c r="O20" s="20"/>
      <c r="P20" s="20"/>
      <c r="Q20" s="20"/>
      <c r="R20" s="20"/>
      <c r="S20" s="20"/>
      <c r="T20" s="20"/>
      <c r="U20" s="20"/>
      <c r="V20" s="20"/>
      <c r="W20" s="20"/>
      <c r="X20" s="20"/>
      <c r="Y20" s="20"/>
      <c r="Z20" s="20"/>
      <c r="AA20" s="20"/>
      <c r="AB20" s="20"/>
      <c r="AC20" s="20"/>
      <c r="AD20" s="20"/>
      <c r="AE20" s="20"/>
      <c r="AF20" s="20"/>
      <c r="AG20" s="20"/>
      <c r="AH20" s="20"/>
    </row>
    <row r="21" spans="1:34" x14ac:dyDescent="0.35">
      <c r="A21" s="20" t="s">
        <v>1022</v>
      </c>
      <c r="B21" s="20"/>
      <c r="C21" s="868" t="s">
        <v>821</v>
      </c>
      <c r="D21" s="869"/>
      <c r="E21" s="869"/>
      <c r="F21" s="869"/>
      <c r="G21" s="20" t="s">
        <v>1023</v>
      </c>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spans="1:34" x14ac:dyDescent="0.35">
      <c r="A22" s="20"/>
      <c r="B22" s="20"/>
      <c r="C22" s="876" t="s">
        <v>1024</v>
      </c>
      <c r="D22" s="876"/>
      <c r="E22" s="876"/>
      <c r="F22" s="876"/>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row>
    <row r="23" spans="1:34" x14ac:dyDescent="0.35">
      <c r="A23" s="868" t="s">
        <v>821</v>
      </c>
      <c r="B23" s="869"/>
      <c r="C23" s="869"/>
      <c r="D23" s="869"/>
      <c r="E23" s="869"/>
      <c r="F23" s="869"/>
      <c r="G23" s="869"/>
      <c r="H23" s="869"/>
      <c r="I23" s="869"/>
      <c r="J23" s="869"/>
      <c r="K23" s="20" t="s">
        <v>1007</v>
      </c>
      <c r="L23" s="20"/>
      <c r="M23" s="20"/>
      <c r="N23" s="20"/>
      <c r="O23" s="20"/>
      <c r="P23" s="20"/>
      <c r="Q23" s="20"/>
      <c r="R23" s="20"/>
      <c r="S23" s="20"/>
      <c r="T23" s="20"/>
      <c r="U23" s="20"/>
      <c r="V23" s="20"/>
      <c r="W23" s="20"/>
      <c r="X23" s="20"/>
      <c r="Y23" s="20"/>
      <c r="Z23" s="20"/>
      <c r="AA23" s="20"/>
      <c r="AB23" s="20"/>
      <c r="AC23" s="20"/>
      <c r="AD23" s="20"/>
      <c r="AE23" s="20"/>
      <c r="AF23" s="20"/>
      <c r="AG23" s="20"/>
      <c r="AH23" s="20"/>
    </row>
    <row r="24" spans="1:34" x14ac:dyDescent="0.35">
      <c r="A24" s="876" t="s">
        <v>1025</v>
      </c>
      <c r="B24" s="877"/>
      <c r="C24" s="877"/>
      <c r="D24" s="877"/>
      <c r="E24" s="877"/>
      <c r="F24" s="877"/>
      <c r="G24" s="877"/>
      <c r="H24" s="877"/>
      <c r="I24" s="877"/>
      <c r="J24" s="877"/>
      <c r="K24" s="20"/>
      <c r="L24" s="20"/>
      <c r="M24" s="20"/>
      <c r="N24" s="20"/>
      <c r="O24" s="20"/>
      <c r="P24" s="20"/>
      <c r="Q24" s="20"/>
      <c r="R24" s="20"/>
      <c r="S24" s="20"/>
      <c r="T24" s="20"/>
      <c r="U24" s="20"/>
      <c r="V24" s="20"/>
      <c r="W24" s="20"/>
      <c r="X24" s="20"/>
      <c r="Y24" s="20"/>
      <c r="Z24" s="20"/>
      <c r="AA24" s="20"/>
      <c r="AB24" s="20"/>
      <c r="AC24" s="20"/>
      <c r="AD24" s="20"/>
      <c r="AE24" s="20"/>
      <c r="AF24" s="20"/>
      <c r="AG24" s="20"/>
      <c r="AH24" s="20"/>
    </row>
    <row r="25" spans="1:34" x14ac:dyDescent="0.3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row>
    <row r="26" spans="1:34" x14ac:dyDescent="0.35">
      <c r="A26" s="20" t="s">
        <v>1026</v>
      </c>
      <c r="B26" s="20"/>
      <c r="C26" s="20"/>
      <c r="D26" s="874"/>
      <c r="E26" s="878"/>
      <c r="F26" s="878"/>
      <c r="G26" s="878"/>
      <c r="H26" s="878"/>
      <c r="I26" s="878"/>
      <c r="J26" s="878"/>
      <c r="K26" s="20" t="s">
        <v>807</v>
      </c>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4" x14ac:dyDescent="0.35">
      <c r="A27" s="20"/>
      <c r="B27" s="20"/>
      <c r="C27" s="20"/>
      <c r="D27" s="20"/>
      <c r="E27" s="20"/>
      <c r="F27" s="20"/>
      <c r="G27" s="20" t="s">
        <v>821</v>
      </c>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row>
    <row r="28" spans="1:34" x14ac:dyDescent="0.35">
      <c r="A28" s="868" t="s">
        <v>821</v>
      </c>
      <c r="B28" s="869"/>
      <c r="C28" s="869"/>
      <c r="D28" s="869"/>
      <c r="E28" s="20" t="s">
        <v>1027</v>
      </c>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row>
    <row r="29" spans="1:34" x14ac:dyDescent="0.35">
      <c r="A29" s="876" t="s">
        <v>1010</v>
      </c>
      <c r="B29" s="876"/>
      <c r="C29" s="876"/>
      <c r="D29" s="876"/>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row>
    <row r="30" spans="1:34" x14ac:dyDescent="0.35">
      <c r="A30" s="868"/>
      <c r="B30" s="869"/>
      <c r="C30" s="869"/>
      <c r="D30" s="869"/>
      <c r="E30" s="20" t="s">
        <v>1028</v>
      </c>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row>
    <row r="31" spans="1:34" x14ac:dyDescent="0.35">
      <c r="A31" s="876" t="s">
        <v>1013</v>
      </c>
      <c r="B31" s="877"/>
      <c r="C31" s="877"/>
      <c r="D31" s="877"/>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x14ac:dyDescent="0.35">
      <c r="A32" s="20" t="s">
        <v>1029</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row>
    <row r="33" spans="1:34" x14ac:dyDescent="0.3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4" x14ac:dyDescent="0.35">
      <c r="A34" s="874" t="s">
        <v>821</v>
      </c>
      <c r="B34" s="875"/>
      <c r="C34" s="875"/>
      <c r="D34" s="875"/>
      <c r="E34" s="20" t="s">
        <v>1030</v>
      </c>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row>
    <row r="35" spans="1:34" x14ac:dyDescent="0.35">
      <c r="A35" s="870" t="s">
        <v>1031</v>
      </c>
      <c r="B35" s="870"/>
      <c r="C35" s="870"/>
      <c r="D35" s="87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row>
    <row r="36" spans="1:34" x14ac:dyDescent="0.35">
      <c r="A36" s="20"/>
      <c r="B36" s="20"/>
      <c r="C36" s="20" t="s">
        <v>1032</v>
      </c>
      <c r="D36" s="868"/>
      <c r="E36" s="869"/>
      <c r="F36" s="869"/>
      <c r="G36" s="869"/>
      <c r="H36" s="869"/>
      <c r="I36" s="869"/>
      <c r="J36" s="869"/>
      <c r="K36" s="20"/>
      <c r="L36" s="20"/>
      <c r="M36" s="20"/>
      <c r="N36" s="20"/>
      <c r="O36" s="20"/>
      <c r="P36" s="20"/>
      <c r="Q36" s="20"/>
      <c r="R36" s="20"/>
      <c r="S36" s="20"/>
      <c r="T36" s="20"/>
      <c r="U36" s="20"/>
      <c r="V36" s="20"/>
      <c r="W36" s="20"/>
      <c r="X36" s="20"/>
      <c r="Y36" s="20"/>
      <c r="Z36" s="20"/>
      <c r="AA36" s="20"/>
      <c r="AB36" s="20"/>
      <c r="AC36" s="20"/>
      <c r="AD36" s="20"/>
      <c r="AE36" s="20"/>
      <c r="AF36" s="20"/>
      <c r="AG36" s="20"/>
      <c r="AH36" s="20"/>
    </row>
    <row r="37" spans="1:34" x14ac:dyDescent="0.35">
      <c r="A37" s="20"/>
      <c r="B37" s="20"/>
      <c r="C37" s="20"/>
      <c r="D37" s="870" t="s">
        <v>1033</v>
      </c>
      <c r="E37" s="870"/>
      <c r="F37" s="870"/>
      <c r="G37" s="870"/>
      <c r="H37" s="870"/>
      <c r="I37" s="870"/>
      <c r="J37" s="870"/>
      <c r="K37" s="20"/>
      <c r="L37" s="20"/>
      <c r="M37" s="20"/>
      <c r="N37" s="20"/>
      <c r="O37" s="20"/>
      <c r="P37" s="20"/>
      <c r="Q37" s="20"/>
      <c r="R37" s="20"/>
      <c r="S37" s="20"/>
      <c r="T37" s="20"/>
      <c r="U37" s="20"/>
      <c r="V37" s="20"/>
      <c r="W37" s="20"/>
      <c r="X37" s="20"/>
      <c r="Y37" s="20"/>
      <c r="Z37" s="20"/>
      <c r="AA37" s="20"/>
      <c r="AB37" s="20"/>
      <c r="AC37" s="20"/>
      <c r="AD37" s="20"/>
      <c r="AE37" s="20"/>
      <c r="AF37" s="20"/>
      <c r="AG37" s="20"/>
      <c r="AH37" s="20"/>
    </row>
    <row r="38" spans="1:34" x14ac:dyDescent="0.35">
      <c r="A38" s="20" t="s">
        <v>1034</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row>
    <row r="39" spans="1:34" x14ac:dyDescent="0.3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1:34" x14ac:dyDescent="0.3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4" x14ac:dyDescent="0.35">
      <c r="A41" s="871" t="s">
        <v>821</v>
      </c>
      <c r="B41" s="872"/>
      <c r="C41" s="872"/>
      <c r="D41" s="872"/>
      <c r="E41" s="872"/>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row r="42" spans="1:34" x14ac:dyDescent="0.35">
      <c r="A42" s="873" t="s">
        <v>1035</v>
      </c>
      <c r="B42" s="873"/>
      <c r="C42" s="873"/>
      <c r="D42" s="873"/>
      <c r="E42" s="873"/>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4" x14ac:dyDescent="0.3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1:34" x14ac:dyDescent="0.35">
      <c r="A44" s="20" t="s">
        <v>809</v>
      </c>
      <c r="B44" s="535"/>
      <c r="C44" s="535"/>
      <c r="D44" s="535"/>
      <c r="E44" s="535"/>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row>
    <row r="45" spans="1:34" x14ac:dyDescent="0.35">
      <c r="A45" s="437"/>
      <c r="B45" s="438" t="s">
        <v>810</v>
      </c>
      <c r="C45" s="166"/>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row>
    <row r="46" spans="1:34" x14ac:dyDescent="0.3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row>
    <row r="47" spans="1:34" x14ac:dyDescent="0.35">
      <c r="A47" s="20" t="s">
        <v>1036</v>
      </c>
      <c r="B47" s="874"/>
      <c r="C47" s="875"/>
      <c r="D47" s="875"/>
      <c r="E47" s="875"/>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34" x14ac:dyDescent="0.35">
      <c r="A48" s="439"/>
      <c r="B48" s="172" t="s">
        <v>812</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row>
    <row r="49" spans="1:34" x14ac:dyDescent="0.3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x14ac:dyDescent="0.3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1:34" x14ac:dyDescent="0.3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row>
    <row r="52" spans="1:34" x14ac:dyDescent="0.3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4" x14ac:dyDescent="0.3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row r="54" spans="1:34" x14ac:dyDescent="0.35">
      <c r="A54" s="20" t="s">
        <v>1037</v>
      </c>
      <c r="B54" s="20"/>
      <c r="C54" s="20"/>
      <c r="D54" s="20"/>
      <c r="E54" s="20"/>
      <c r="F54" s="20"/>
      <c r="G54" s="20" t="s">
        <v>1038</v>
      </c>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row>
    <row r="55" spans="1:34" x14ac:dyDescent="0.35">
      <c r="A55" s="20"/>
      <c r="B55" s="20"/>
      <c r="C55" s="20"/>
      <c r="D55" s="20"/>
      <c r="E55" s="20"/>
      <c r="F55" s="20"/>
      <c r="G55" s="20" t="s">
        <v>1039</v>
      </c>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row>
    <row r="56" spans="1:34" x14ac:dyDescent="0.35">
      <c r="A56" s="20" t="s">
        <v>1040</v>
      </c>
      <c r="B56" s="20"/>
      <c r="C56" s="20"/>
      <c r="D56" s="20"/>
      <c r="E56" s="20"/>
      <c r="F56" s="20"/>
      <c r="G56" s="20" t="s">
        <v>1038</v>
      </c>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row>
    <row r="57" spans="1:34" x14ac:dyDescent="0.3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row>
    <row r="58" spans="1:34" x14ac:dyDescent="0.3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ht="15" thickBot="1" x14ac:dyDescent="0.4">
      <c r="A59" s="20" t="s">
        <v>1041</v>
      </c>
      <c r="B59" s="20"/>
      <c r="C59" s="440"/>
      <c r="D59" s="20" t="s">
        <v>1042</v>
      </c>
      <c r="E59" s="20" t="s">
        <v>821</v>
      </c>
      <c r="F59" s="20"/>
      <c r="G59" s="20"/>
      <c r="H59" s="20" t="s">
        <v>1006</v>
      </c>
      <c r="I59" s="440" t="s">
        <v>821</v>
      </c>
      <c r="J59" s="20" t="s">
        <v>1043</v>
      </c>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x14ac:dyDescent="0.3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4" ht="15" thickBot="1" x14ac:dyDescent="0.4">
      <c r="A61" s="20" t="s">
        <v>1044</v>
      </c>
      <c r="B61" s="20"/>
      <c r="C61" s="20"/>
      <c r="D61" s="440"/>
      <c r="E61" s="440"/>
      <c r="F61" s="440" t="s">
        <v>821</v>
      </c>
      <c r="G61" s="440"/>
      <c r="H61" s="440"/>
      <c r="I61" s="440"/>
      <c r="J61" s="440"/>
      <c r="K61" s="20" t="s">
        <v>1007</v>
      </c>
      <c r="L61" s="20"/>
      <c r="M61" s="20"/>
      <c r="N61" s="20"/>
      <c r="O61" s="20"/>
      <c r="P61" s="20"/>
      <c r="Q61" s="20"/>
      <c r="R61" s="20"/>
      <c r="S61" s="20"/>
      <c r="T61" s="20"/>
      <c r="U61" s="20"/>
      <c r="V61" s="20"/>
      <c r="W61" s="20"/>
      <c r="X61" s="20"/>
      <c r="Y61" s="20"/>
      <c r="Z61" s="20"/>
      <c r="AA61" s="20"/>
      <c r="AB61" s="20"/>
      <c r="AC61" s="20"/>
      <c r="AD61" s="20"/>
      <c r="AE61" s="20"/>
      <c r="AF61" s="20"/>
      <c r="AG61" s="20"/>
      <c r="AH61" s="20"/>
    </row>
    <row r="62" spans="1:34" x14ac:dyDescent="0.3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row>
    <row r="63" spans="1:34" x14ac:dyDescent="0.35">
      <c r="A63" s="20" t="s">
        <v>1045</v>
      </c>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row>
    <row r="64" spans="1:34" x14ac:dyDescent="0.3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row>
    <row r="65" spans="1:34" x14ac:dyDescent="0.35">
      <c r="A65" s="20" t="s">
        <v>1046</v>
      </c>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row r="66" spans="1:34" x14ac:dyDescent="0.3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row>
    <row r="67" spans="1:34" x14ac:dyDescent="0.3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row>
    <row r="68" spans="1:34" ht="15" thickBot="1" x14ac:dyDescent="0.4">
      <c r="A68" s="20"/>
      <c r="B68" s="20"/>
      <c r="C68" s="20"/>
      <c r="D68" s="20"/>
      <c r="E68" s="440"/>
      <c r="F68" s="440"/>
      <c r="G68" s="440"/>
      <c r="H68" s="440"/>
      <c r="I68" s="440"/>
      <c r="J68" s="440"/>
      <c r="K68" s="20"/>
      <c r="L68" s="20"/>
      <c r="M68" s="20"/>
      <c r="N68" s="20"/>
      <c r="O68" s="20"/>
      <c r="P68" s="20"/>
      <c r="Q68" s="20"/>
      <c r="R68" s="20"/>
      <c r="S68" s="20"/>
      <c r="T68" s="20"/>
      <c r="U68" s="20"/>
      <c r="V68" s="20"/>
      <c r="W68" s="20"/>
      <c r="X68" s="20"/>
      <c r="Y68" s="20"/>
      <c r="Z68" s="20"/>
      <c r="AA68" s="20"/>
      <c r="AB68" s="20"/>
      <c r="AC68" s="20"/>
      <c r="AD68" s="20"/>
      <c r="AE68" s="20"/>
      <c r="AF68" s="20"/>
      <c r="AG68" s="20"/>
      <c r="AH68" s="20"/>
    </row>
    <row r="69" spans="1:34" x14ac:dyDescent="0.35">
      <c r="A69" s="20"/>
      <c r="B69" s="20"/>
      <c r="C69" s="20"/>
      <c r="D69" s="20"/>
      <c r="E69" s="20" t="s">
        <v>982</v>
      </c>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4" x14ac:dyDescent="0.35">
      <c r="A70" s="20"/>
      <c r="B70" s="20"/>
      <c r="C70" s="20"/>
      <c r="D70" s="20"/>
      <c r="E70" s="20"/>
      <c r="F70" s="20"/>
      <c r="G70" s="20"/>
      <c r="H70" s="20"/>
      <c r="I70" s="20" t="s">
        <v>821</v>
      </c>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row>
    <row r="71" spans="1:34" ht="15" thickBot="1" x14ac:dyDescent="0.4">
      <c r="A71" s="441" t="s">
        <v>1047</v>
      </c>
      <c r="B71" s="441"/>
      <c r="C71" s="441"/>
      <c r="D71" s="20"/>
      <c r="E71" s="440"/>
      <c r="F71" s="440"/>
      <c r="G71" s="440"/>
      <c r="H71" s="440"/>
      <c r="I71" s="440"/>
      <c r="J71" s="44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34" x14ac:dyDescent="0.35">
      <c r="A72" s="20"/>
      <c r="B72" s="20"/>
      <c r="C72" s="20"/>
      <c r="D72" s="20"/>
      <c r="E72" s="20" t="s">
        <v>1048</v>
      </c>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1:34" x14ac:dyDescent="0.3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row>
    <row r="74" spans="1:34" x14ac:dyDescent="0.35">
      <c r="A74" s="20"/>
      <c r="B74" s="20"/>
      <c r="C74" s="20"/>
      <c r="D74" s="20"/>
      <c r="E74" s="20" t="s">
        <v>1049</v>
      </c>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row>
    <row r="75" spans="1:34" x14ac:dyDescent="0.3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row>
    <row r="76" spans="1:34" x14ac:dyDescent="0.35">
      <c r="A76" s="20"/>
      <c r="B76" s="20"/>
      <c r="C76" s="20"/>
      <c r="D76" s="20"/>
      <c r="E76" s="20" t="s">
        <v>1050</v>
      </c>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spans="1:34" x14ac:dyDescent="0.3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row>
    <row r="78" spans="1:34" x14ac:dyDescent="0.35">
      <c r="A78" s="20" t="s">
        <v>1051</v>
      </c>
      <c r="B78" s="20"/>
      <c r="C78" s="20"/>
      <c r="D78" s="20"/>
      <c r="E78" s="20" t="s">
        <v>1052</v>
      </c>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1:34" x14ac:dyDescent="0.3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row>
    <row r="80" spans="1:34" ht="15" thickBot="1" x14ac:dyDescent="0.4">
      <c r="A80" s="20" t="s">
        <v>1053</v>
      </c>
      <c r="B80" s="20"/>
      <c r="C80" s="20"/>
      <c r="D80" s="20"/>
      <c r="E80" s="440"/>
      <c r="F80" s="20" t="s">
        <v>1054</v>
      </c>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row>
    <row r="81" spans="1:34" x14ac:dyDescent="0.3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row>
    <row r="82" spans="1:34" x14ac:dyDescent="0.35">
      <c r="A82" s="20" t="s">
        <v>1055</v>
      </c>
      <c r="B82" s="20"/>
      <c r="C82" s="20"/>
      <c r="D82" s="20"/>
      <c r="E82" s="20" t="s">
        <v>821</v>
      </c>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row>
    <row r="83" spans="1:34" ht="15" thickBot="1" x14ac:dyDescent="0.4">
      <c r="A83" s="440" t="s">
        <v>821</v>
      </c>
      <c r="B83" s="440"/>
      <c r="C83" s="440"/>
      <c r="D83" s="440"/>
      <c r="E83" s="440"/>
      <c r="F83" s="44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row>
    <row r="84" spans="1:34" ht="15" thickBot="1" x14ac:dyDescent="0.4">
      <c r="A84" s="440"/>
      <c r="B84" s="440"/>
      <c r="C84" s="440"/>
      <c r="D84" s="440"/>
      <c r="E84" s="440"/>
      <c r="F84" s="44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row>
    <row r="85" spans="1:34" x14ac:dyDescent="0.3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row>
    <row r="86" spans="1:34" x14ac:dyDescent="0.3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row>
    <row r="87" spans="1:34" ht="15" thickBot="1" x14ac:dyDescent="0.4">
      <c r="A87" s="440"/>
      <c r="B87" s="440"/>
      <c r="C87" s="440"/>
      <c r="D87" s="20"/>
      <c r="E87" s="440"/>
      <c r="F87" s="440"/>
      <c r="G87" s="44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row>
    <row r="88" spans="1:34" x14ac:dyDescent="0.35">
      <c r="A88" s="20" t="s">
        <v>1056</v>
      </c>
      <c r="B88" s="20"/>
      <c r="C88" s="20"/>
      <c r="D88" s="20"/>
      <c r="E88" s="20" t="s">
        <v>444</v>
      </c>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row>
    <row r="89" spans="1:34" x14ac:dyDescent="0.35">
      <c r="A89" s="20" t="s">
        <v>1057</v>
      </c>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row>
    <row r="90" spans="1:34" x14ac:dyDescent="0.3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row>
  </sheetData>
  <sheetProtection algorithmName="SHA-512" hashValue="o4dQFo0hrIZ2fIywRl2Sw4nmeTN4E4945N0h46Gwog+dm1Ixlql89fnifcXDutVk6BYvUFaCL5JfYv/vty5AKQ==" saltValue="0I4Cqnu2ej92v24z3UROyg==" spinCount="100000" sheet="1" objects="1" scenarios="1"/>
  <mergeCells count="38">
    <mergeCell ref="D14:K14"/>
    <mergeCell ref="A2:K2"/>
    <mergeCell ref="A4:K4"/>
    <mergeCell ref="F7:G7"/>
    <mergeCell ref="B9:E9"/>
    <mergeCell ref="G9:K9"/>
    <mergeCell ref="B10:E10"/>
    <mergeCell ref="G10:J10"/>
    <mergeCell ref="A34:D34"/>
    <mergeCell ref="A35:D35"/>
    <mergeCell ref="D20:K20"/>
    <mergeCell ref="C21:F21"/>
    <mergeCell ref="C22:F22"/>
    <mergeCell ref="A23:J23"/>
    <mergeCell ref="A24:J24"/>
    <mergeCell ref="D26:J26"/>
    <mergeCell ref="A1:K1"/>
    <mergeCell ref="A28:D28"/>
    <mergeCell ref="A29:D29"/>
    <mergeCell ref="A30:D30"/>
    <mergeCell ref="A31:D31"/>
    <mergeCell ref="D15:J15"/>
    <mergeCell ref="B17:D17"/>
    <mergeCell ref="G17:K17"/>
    <mergeCell ref="B18:D18"/>
    <mergeCell ref="G18:K18"/>
    <mergeCell ref="D19:K19"/>
    <mergeCell ref="B11:D11"/>
    <mergeCell ref="G11:K11"/>
    <mergeCell ref="B12:D12"/>
    <mergeCell ref="G12:K12"/>
    <mergeCell ref="D13:K13"/>
    <mergeCell ref="D36:J36"/>
    <mergeCell ref="D37:J37"/>
    <mergeCell ref="A41:E41"/>
    <mergeCell ref="A42:E42"/>
    <mergeCell ref="B47:E47"/>
    <mergeCell ref="B44:E44"/>
  </mergeCells>
  <pageMargins left="0.7" right="0.7" top="0.75" bottom="0.75" header="0.3" footer="0.3"/>
  <pageSetup scale="95" fitToHeight="0" orientation="portrait" horizontalDpi="1200" verticalDpi="1200" r:id="rId1"/>
  <headerFooter>
    <oddFooter>Page &amp;P of &amp;N</oddFooter>
  </headerFooter>
  <rowBreaks count="1" manualBreakCount="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EAD3C-4AAA-2B46-90CA-EA11A32F5BEA}">
  <sheetPr>
    <pageSetUpPr fitToPage="1"/>
  </sheetPr>
  <dimension ref="A1:K77"/>
  <sheetViews>
    <sheetView zoomScaleNormal="100" workbookViewId="0">
      <selection activeCell="K12" sqref="K12"/>
    </sheetView>
  </sheetViews>
  <sheetFormatPr defaultColWidth="10.81640625" defaultRowHeight="14" x14ac:dyDescent="0.3"/>
  <cols>
    <col min="1" max="1" width="2.81640625" style="1" customWidth="1"/>
    <col min="2" max="2" width="14.26953125" style="1" customWidth="1"/>
    <col min="3" max="7" width="10.81640625" style="1"/>
    <col min="8" max="8" width="21.81640625" style="1" customWidth="1"/>
    <col min="9" max="9" width="12.1796875" style="1" customWidth="1"/>
    <col min="10" max="16384" width="10.81640625" style="1"/>
  </cols>
  <sheetData>
    <row r="1" spans="1:11" ht="15" customHeight="1" x14ac:dyDescent="0.3">
      <c r="A1" s="485" t="s">
        <v>0</v>
      </c>
      <c r="B1" s="485"/>
      <c r="C1" s="485"/>
      <c r="D1" s="485"/>
      <c r="E1" s="485"/>
      <c r="F1" s="485"/>
      <c r="G1" s="485"/>
      <c r="H1" s="485"/>
      <c r="I1" s="10"/>
      <c r="J1" s="10"/>
      <c r="K1" s="10"/>
    </row>
    <row r="2" spans="1:11" ht="12.75" customHeight="1" x14ac:dyDescent="0.3">
      <c r="A2" s="485" t="s">
        <v>18</v>
      </c>
      <c r="B2" s="485"/>
      <c r="C2" s="485"/>
      <c r="D2" s="485"/>
      <c r="E2" s="485"/>
      <c r="F2" s="485"/>
      <c r="G2" s="485"/>
      <c r="H2" s="485"/>
      <c r="I2" s="10"/>
      <c r="J2" s="10"/>
      <c r="K2" s="10"/>
    </row>
    <row r="3" spans="1:11" ht="6.75" customHeight="1" x14ac:dyDescent="0.3"/>
    <row r="4" spans="1:11" ht="32.15" customHeight="1" x14ac:dyDescent="0.3">
      <c r="A4" s="482" t="s">
        <v>19</v>
      </c>
      <c r="B4" s="483"/>
      <c r="C4" s="483"/>
      <c r="D4" s="483"/>
      <c r="E4" s="483"/>
      <c r="F4" s="483"/>
      <c r="G4" s="483"/>
      <c r="H4" s="484"/>
    </row>
    <row r="5" spans="1:11" ht="6" customHeight="1" x14ac:dyDescent="0.3">
      <c r="A5" s="476"/>
      <c r="B5" s="476"/>
      <c r="C5" s="476"/>
      <c r="D5" s="476"/>
      <c r="E5" s="476"/>
      <c r="F5" s="476"/>
      <c r="G5" s="476"/>
      <c r="H5" s="476"/>
    </row>
    <row r="6" spans="1:11" ht="43" customHeight="1" x14ac:dyDescent="0.3">
      <c r="A6" s="482" t="s">
        <v>20</v>
      </c>
      <c r="B6" s="483"/>
      <c r="C6" s="483"/>
      <c r="D6" s="483"/>
      <c r="E6" s="483"/>
      <c r="F6" s="483"/>
      <c r="G6" s="483"/>
      <c r="H6" s="484"/>
    </row>
    <row r="7" spans="1:11" ht="6" customHeight="1" x14ac:dyDescent="0.3">
      <c r="A7" s="476"/>
      <c r="B7" s="476"/>
      <c r="C7" s="476"/>
      <c r="D7" s="476"/>
      <c r="E7" s="476"/>
      <c r="F7" s="476"/>
      <c r="G7" s="476"/>
      <c r="H7" s="476"/>
    </row>
    <row r="8" spans="1:11" ht="31" customHeight="1" x14ac:dyDescent="0.3">
      <c r="A8" s="482" t="s">
        <v>21</v>
      </c>
      <c r="B8" s="483"/>
      <c r="C8" s="483"/>
      <c r="D8" s="483"/>
      <c r="E8" s="483"/>
      <c r="F8" s="483"/>
      <c r="G8" s="483"/>
      <c r="H8" s="484"/>
    </row>
    <row r="9" spans="1:11" ht="6" customHeight="1" x14ac:dyDescent="0.3">
      <c r="A9" s="511"/>
      <c r="B9" s="511"/>
      <c r="C9" s="511"/>
      <c r="D9" s="511"/>
      <c r="E9" s="511"/>
      <c r="F9" s="511"/>
      <c r="G9" s="511"/>
      <c r="H9" s="511"/>
    </row>
    <row r="10" spans="1:11" ht="61.5" customHeight="1" x14ac:dyDescent="0.3">
      <c r="A10" s="482" t="s">
        <v>22</v>
      </c>
      <c r="B10" s="483"/>
      <c r="C10" s="483"/>
      <c r="D10" s="483"/>
      <c r="E10" s="483"/>
      <c r="F10" s="483"/>
      <c r="G10" s="483"/>
      <c r="H10" s="484"/>
    </row>
    <row r="11" spans="1:11" ht="6" customHeight="1" x14ac:dyDescent="0.3">
      <c r="A11" s="511"/>
      <c r="B11" s="511"/>
      <c r="C11" s="511"/>
      <c r="D11" s="511"/>
      <c r="E11" s="511"/>
      <c r="F11" s="511"/>
      <c r="G11" s="511"/>
      <c r="H11" s="511"/>
    </row>
    <row r="12" spans="1:11" ht="185.15" customHeight="1" x14ac:dyDescent="0.3">
      <c r="A12" s="512" t="s">
        <v>23</v>
      </c>
      <c r="B12" s="512"/>
      <c r="C12" s="512"/>
      <c r="D12" s="512"/>
      <c r="E12" s="512"/>
      <c r="F12" s="512"/>
      <c r="G12" s="512"/>
      <c r="H12" s="512"/>
    </row>
    <row r="13" spans="1:11" ht="6" customHeight="1" x14ac:dyDescent="0.3">
      <c r="A13" s="476"/>
      <c r="B13" s="476"/>
      <c r="C13" s="476"/>
      <c r="D13" s="476"/>
      <c r="E13" s="476"/>
      <c r="F13" s="476"/>
      <c r="G13" s="476"/>
      <c r="H13" s="476"/>
    </row>
    <row r="14" spans="1:11" ht="31" customHeight="1" x14ac:dyDescent="0.3">
      <c r="A14" s="482" t="s">
        <v>24</v>
      </c>
      <c r="B14" s="483"/>
      <c r="C14" s="483"/>
      <c r="D14" s="483"/>
      <c r="E14" s="483"/>
      <c r="F14" s="483"/>
      <c r="G14" s="483"/>
      <c r="H14" s="484"/>
    </row>
    <row r="15" spans="1:11" ht="6" customHeight="1" x14ac:dyDescent="0.3">
      <c r="A15" s="476"/>
      <c r="B15" s="476"/>
      <c r="C15" s="476"/>
      <c r="D15" s="476"/>
      <c r="E15" s="476"/>
      <c r="F15" s="476"/>
      <c r="G15" s="476"/>
      <c r="H15" s="476"/>
    </row>
    <row r="16" spans="1:11" ht="30" customHeight="1" x14ac:dyDescent="0.3">
      <c r="A16" s="482" t="s">
        <v>25</v>
      </c>
      <c r="B16" s="483"/>
      <c r="C16" s="483"/>
      <c r="D16" s="483"/>
      <c r="E16" s="483"/>
      <c r="F16" s="483"/>
      <c r="G16" s="483"/>
      <c r="H16" s="484"/>
    </row>
    <row r="17" spans="1:8" x14ac:dyDescent="0.3">
      <c r="A17" s="508" t="s">
        <v>26</v>
      </c>
      <c r="B17" s="483"/>
      <c r="C17" s="483"/>
      <c r="D17" s="483"/>
      <c r="E17" s="483"/>
      <c r="F17" s="483"/>
      <c r="G17" s="483"/>
      <c r="H17" s="484"/>
    </row>
    <row r="18" spans="1:8" ht="14.15" customHeight="1" x14ac:dyDescent="0.3">
      <c r="A18" s="61"/>
      <c r="B18" s="482" t="s">
        <v>27</v>
      </c>
      <c r="C18" s="483"/>
      <c r="D18" s="483"/>
      <c r="E18" s="483"/>
      <c r="F18" s="483"/>
      <c r="G18" s="483"/>
      <c r="H18" s="484"/>
    </row>
    <row r="19" spans="1:8" ht="14.15" customHeight="1" x14ac:dyDescent="0.3">
      <c r="A19" s="61"/>
      <c r="B19" s="482" t="s">
        <v>28</v>
      </c>
      <c r="C19" s="483"/>
      <c r="D19" s="483"/>
      <c r="E19" s="483"/>
      <c r="F19" s="483"/>
      <c r="G19" s="483"/>
      <c r="H19" s="484"/>
    </row>
    <row r="20" spans="1:8" ht="14.15" customHeight="1" x14ac:dyDescent="0.3">
      <c r="A20" s="61"/>
      <c r="B20" s="482" t="s">
        <v>29</v>
      </c>
      <c r="C20" s="483"/>
      <c r="D20" s="483"/>
      <c r="E20" s="483"/>
      <c r="F20" s="483"/>
      <c r="G20" s="483"/>
      <c r="H20" s="484"/>
    </row>
    <row r="21" spans="1:8" ht="14.15" customHeight="1" x14ac:dyDescent="0.3">
      <c r="A21" s="61"/>
      <c r="B21" s="482" t="s">
        <v>30</v>
      </c>
      <c r="C21" s="483"/>
      <c r="D21" s="483"/>
      <c r="E21" s="483"/>
      <c r="F21" s="483"/>
      <c r="G21" s="483"/>
      <c r="H21" s="484"/>
    </row>
    <row r="22" spans="1:8" ht="14.15" customHeight="1" x14ac:dyDescent="0.3">
      <c r="A22" s="61"/>
      <c r="B22" s="482" t="s">
        <v>31</v>
      </c>
      <c r="C22" s="483"/>
      <c r="D22" s="483"/>
      <c r="E22" s="483"/>
      <c r="F22" s="483"/>
      <c r="G22" s="483"/>
      <c r="H22" s="484"/>
    </row>
    <row r="23" spans="1:8" ht="14.15" customHeight="1" x14ac:dyDescent="0.3">
      <c r="A23" s="61"/>
      <c r="B23" s="482" t="s">
        <v>32</v>
      </c>
      <c r="C23" s="483"/>
      <c r="D23" s="483"/>
      <c r="E23" s="483"/>
      <c r="F23" s="483"/>
      <c r="G23" s="483"/>
      <c r="H23" s="484"/>
    </row>
    <row r="24" spans="1:8" ht="14.15" customHeight="1" x14ac:dyDescent="0.3">
      <c r="A24" s="61"/>
      <c r="B24" s="482" t="s">
        <v>33</v>
      </c>
      <c r="C24" s="483"/>
      <c r="D24" s="483"/>
      <c r="E24" s="483"/>
      <c r="F24" s="483"/>
      <c r="G24" s="483"/>
      <c r="H24" s="484"/>
    </row>
    <row r="25" spans="1:8" ht="14.15" customHeight="1" x14ac:dyDescent="0.3">
      <c r="A25" s="61"/>
      <c r="B25" s="482" t="s">
        <v>34</v>
      </c>
      <c r="C25" s="483"/>
      <c r="D25" s="483"/>
      <c r="E25" s="483"/>
      <c r="F25" s="483"/>
      <c r="G25" s="483"/>
      <c r="H25" s="484"/>
    </row>
    <row r="26" spans="1:8" ht="14.15" customHeight="1" x14ac:dyDescent="0.3">
      <c r="A26" s="61"/>
      <c r="B26" s="482" t="s">
        <v>35</v>
      </c>
      <c r="C26" s="483"/>
      <c r="D26" s="483"/>
      <c r="E26" s="483"/>
      <c r="F26" s="483"/>
      <c r="G26" s="483"/>
      <c r="H26" s="484"/>
    </row>
    <row r="27" spans="1:8" ht="14.15" customHeight="1" x14ac:dyDescent="0.3">
      <c r="A27" s="61"/>
      <c r="B27" s="482" t="s">
        <v>36</v>
      </c>
      <c r="C27" s="483"/>
      <c r="D27" s="483"/>
      <c r="E27" s="483"/>
      <c r="F27" s="483"/>
      <c r="G27" s="483"/>
      <c r="H27" s="484"/>
    </row>
    <row r="28" spans="1:8" ht="14.15" customHeight="1" x14ac:dyDescent="0.3">
      <c r="A28" s="62"/>
      <c r="B28" s="482" t="s">
        <v>37</v>
      </c>
      <c r="C28" s="483"/>
      <c r="D28" s="483"/>
      <c r="E28" s="483"/>
      <c r="F28" s="483"/>
      <c r="G28" s="483"/>
      <c r="H28" s="484"/>
    </row>
    <row r="29" spans="1:8" x14ac:dyDescent="0.3">
      <c r="A29" s="510" t="s">
        <v>38</v>
      </c>
      <c r="B29" s="483"/>
      <c r="C29" s="483"/>
      <c r="D29" s="483"/>
      <c r="E29" s="483"/>
      <c r="F29" s="483"/>
      <c r="G29" s="483"/>
      <c r="H29" s="484"/>
    </row>
    <row r="30" spans="1:8" x14ac:dyDescent="0.3">
      <c r="A30" s="482" t="s">
        <v>39</v>
      </c>
      <c r="B30" s="483"/>
      <c r="C30" s="483"/>
      <c r="D30" s="483"/>
      <c r="E30" s="483"/>
      <c r="F30" s="483"/>
      <c r="G30" s="483"/>
      <c r="H30" s="484"/>
    </row>
    <row r="31" spans="1:8" x14ac:dyDescent="0.3">
      <c r="A31" s="482" t="s">
        <v>40</v>
      </c>
      <c r="B31" s="483"/>
      <c r="C31" s="483"/>
      <c r="D31" s="483"/>
      <c r="E31" s="483"/>
      <c r="F31" s="483"/>
      <c r="G31" s="483"/>
      <c r="H31" s="484"/>
    </row>
    <row r="32" spans="1:8" x14ac:dyDescent="0.3">
      <c r="A32" s="482" t="s">
        <v>41</v>
      </c>
      <c r="B32" s="483"/>
      <c r="C32" s="483"/>
      <c r="D32" s="483"/>
      <c r="E32" s="483"/>
      <c r="F32" s="483"/>
      <c r="G32" s="483"/>
      <c r="H32" s="484"/>
    </row>
    <row r="33" spans="1:8" ht="14.5" thickBot="1" x14ac:dyDescent="0.35">
      <c r="A33" s="509" t="s">
        <v>42</v>
      </c>
      <c r="B33" s="509"/>
      <c r="C33" s="509"/>
      <c r="D33" s="509"/>
      <c r="E33" s="509"/>
      <c r="F33" s="509"/>
      <c r="G33" s="509"/>
      <c r="H33" s="509"/>
    </row>
    <row r="34" spans="1:8" ht="16" customHeight="1" thickBot="1" x14ac:dyDescent="0.35">
      <c r="A34" s="45"/>
      <c r="B34" s="50" t="s">
        <v>43</v>
      </c>
      <c r="C34" s="503" t="s">
        <v>44</v>
      </c>
      <c r="D34" s="503"/>
      <c r="E34" s="503"/>
      <c r="F34" s="503"/>
      <c r="G34" s="503"/>
      <c r="H34" s="504"/>
    </row>
    <row r="35" spans="1:8" ht="36" customHeight="1" x14ac:dyDescent="0.3">
      <c r="A35" s="46"/>
      <c r="B35" s="48" t="s">
        <v>45</v>
      </c>
      <c r="C35" s="505" t="s">
        <v>46</v>
      </c>
      <c r="D35" s="506"/>
      <c r="E35" s="506"/>
      <c r="F35" s="506"/>
      <c r="G35" s="506"/>
      <c r="H35" s="507"/>
    </row>
    <row r="36" spans="1:8" ht="38.15" customHeight="1" x14ac:dyDescent="0.3">
      <c r="A36" s="46"/>
      <c r="B36" s="49" t="s">
        <v>47</v>
      </c>
      <c r="C36" s="499" t="s">
        <v>48</v>
      </c>
      <c r="D36" s="500"/>
      <c r="E36" s="500"/>
      <c r="F36" s="500"/>
      <c r="G36" s="500"/>
      <c r="H36" s="501"/>
    </row>
    <row r="37" spans="1:8" ht="67" customHeight="1" x14ac:dyDescent="0.3">
      <c r="A37" s="46"/>
      <c r="B37" s="49" t="s">
        <v>49</v>
      </c>
      <c r="C37" s="499" t="s">
        <v>50</v>
      </c>
      <c r="D37" s="500"/>
      <c r="E37" s="500"/>
      <c r="F37" s="500"/>
      <c r="G37" s="500"/>
      <c r="H37" s="501"/>
    </row>
    <row r="38" spans="1:8" ht="81" customHeight="1" x14ac:dyDescent="0.3">
      <c r="A38" s="46"/>
      <c r="B38" s="49" t="s">
        <v>51</v>
      </c>
      <c r="C38" s="499" t="s">
        <v>52</v>
      </c>
      <c r="D38" s="500"/>
      <c r="E38" s="500"/>
      <c r="F38" s="500"/>
      <c r="G38" s="500"/>
      <c r="H38" s="501"/>
    </row>
    <row r="39" spans="1:8" ht="66" customHeight="1" x14ac:dyDescent="0.3">
      <c r="A39" s="46"/>
      <c r="B39" s="49" t="s">
        <v>53</v>
      </c>
      <c r="C39" s="499" t="s">
        <v>54</v>
      </c>
      <c r="D39" s="500"/>
      <c r="E39" s="500"/>
      <c r="F39" s="500"/>
      <c r="G39" s="500"/>
      <c r="H39" s="501"/>
    </row>
    <row r="40" spans="1:8" ht="59.15" customHeight="1" x14ac:dyDescent="0.3">
      <c r="A40" s="498"/>
      <c r="B40" s="49" t="s">
        <v>55</v>
      </c>
      <c r="C40" s="499" t="s">
        <v>56</v>
      </c>
      <c r="D40" s="500"/>
      <c r="E40" s="500"/>
      <c r="F40" s="500"/>
      <c r="G40" s="500"/>
      <c r="H40" s="501"/>
    </row>
    <row r="41" spans="1:8" ht="25" customHeight="1" x14ac:dyDescent="0.3">
      <c r="A41" s="498"/>
      <c r="B41" s="49" t="s">
        <v>57</v>
      </c>
      <c r="C41" s="499" t="s">
        <v>58</v>
      </c>
      <c r="D41" s="500"/>
      <c r="E41" s="500"/>
      <c r="F41" s="500"/>
      <c r="G41" s="500"/>
      <c r="H41" s="501"/>
    </row>
    <row r="42" spans="1:8" ht="70" customHeight="1" x14ac:dyDescent="0.3">
      <c r="A42" s="46"/>
      <c r="B42" s="49" t="s">
        <v>59</v>
      </c>
      <c r="C42" s="500" t="s">
        <v>60</v>
      </c>
      <c r="D42" s="500"/>
      <c r="E42" s="500"/>
      <c r="F42" s="500"/>
      <c r="G42" s="500"/>
      <c r="H42" s="501"/>
    </row>
    <row r="43" spans="1:8" ht="207" customHeight="1" x14ac:dyDescent="0.3">
      <c r="A43" s="498"/>
      <c r="B43" s="49" t="s">
        <v>61</v>
      </c>
      <c r="C43" s="499" t="s">
        <v>62</v>
      </c>
      <c r="D43" s="500"/>
      <c r="E43" s="500"/>
      <c r="F43" s="500"/>
      <c r="G43" s="500"/>
      <c r="H43" s="501"/>
    </row>
    <row r="44" spans="1:8" ht="81" customHeight="1" x14ac:dyDescent="0.3">
      <c r="A44" s="498"/>
      <c r="B44" s="49" t="s">
        <v>63</v>
      </c>
      <c r="C44" s="499" t="s">
        <v>64</v>
      </c>
      <c r="D44" s="500"/>
      <c r="E44" s="500"/>
      <c r="F44" s="500"/>
      <c r="G44" s="500"/>
      <c r="H44" s="501"/>
    </row>
    <row r="45" spans="1:8" ht="56.15" customHeight="1" x14ac:dyDescent="0.3">
      <c r="A45" s="46"/>
      <c r="B45" s="49" t="s">
        <v>65</v>
      </c>
      <c r="C45" s="499" t="s">
        <v>66</v>
      </c>
      <c r="D45" s="500"/>
      <c r="E45" s="500"/>
      <c r="F45" s="500"/>
      <c r="G45" s="500"/>
      <c r="H45" s="501"/>
    </row>
    <row r="46" spans="1:8" ht="26.15" customHeight="1" x14ac:dyDescent="0.3">
      <c r="A46" s="498"/>
      <c r="B46" s="49" t="s">
        <v>67</v>
      </c>
      <c r="C46" s="499" t="s">
        <v>68</v>
      </c>
      <c r="D46" s="500"/>
      <c r="E46" s="500"/>
      <c r="F46" s="500"/>
      <c r="G46" s="500"/>
      <c r="H46" s="501"/>
    </row>
    <row r="47" spans="1:8" ht="27" customHeight="1" x14ac:dyDescent="0.3">
      <c r="A47" s="498"/>
      <c r="B47" s="49" t="s">
        <v>69</v>
      </c>
      <c r="C47" s="499" t="s">
        <v>70</v>
      </c>
      <c r="D47" s="500"/>
      <c r="E47" s="500"/>
      <c r="F47" s="500"/>
      <c r="G47" s="500"/>
      <c r="H47" s="501"/>
    </row>
    <row r="48" spans="1:8" ht="41.15" customHeight="1" x14ac:dyDescent="0.3">
      <c r="A48" s="498"/>
      <c r="B48" s="49" t="s">
        <v>71</v>
      </c>
      <c r="C48" s="499" t="s">
        <v>72</v>
      </c>
      <c r="D48" s="500"/>
      <c r="E48" s="500"/>
      <c r="F48" s="500"/>
      <c r="G48" s="500"/>
      <c r="H48" s="501"/>
    </row>
    <row r="49" spans="1:8" ht="42" customHeight="1" x14ac:dyDescent="0.3">
      <c r="A49" s="498"/>
      <c r="B49" s="49" t="s">
        <v>73</v>
      </c>
      <c r="C49" s="499" t="s">
        <v>74</v>
      </c>
      <c r="D49" s="500"/>
      <c r="E49" s="500"/>
      <c r="F49" s="500"/>
      <c r="G49" s="500"/>
      <c r="H49" s="501"/>
    </row>
    <row r="50" spans="1:8" ht="45" customHeight="1" x14ac:dyDescent="0.3">
      <c r="A50" s="46"/>
      <c r="B50" s="49" t="s">
        <v>75</v>
      </c>
      <c r="C50" s="499" t="s">
        <v>76</v>
      </c>
      <c r="D50" s="500"/>
      <c r="E50" s="500"/>
      <c r="F50" s="500"/>
      <c r="G50" s="500"/>
      <c r="H50" s="501"/>
    </row>
    <row r="51" spans="1:8" ht="27" customHeight="1" x14ac:dyDescent="0.3">
      <c r="A51" s="46"/>
      <c r="B51" s="49" t="s">
        <v>77</v>
      </c>
      <c r="C51" s="499" t="s">
        <v>78</v>
      </c>
      <c r="D51" s="500"/>
      <c r="E51" s="500"/>
      <c r="F51" s="500"/>
      <c r="G51" s="500"/>
      <c r="H51" s="501"/>
    </row>
    <row r="52" spans="1:8" ht="68.150000000000006" customHeight="1" x14ac:dyDescent="0.3">
      <c r="A52" s="46"/>
      <c r="B52" s="49" t="s">
        <v>79</v>
      </c>
      <c r="C52" s="499" t="s">
        <v>80</v>
      </c>
      <c r="D52" s="500"/>
      <c r="E52" s="500"/>
      <c r="F52" s="500"/>
      <c r="G52" s="500"/>
      <c r="H52" s="501"/>
    </row>
    <row r="53" spans="1:8" ht="55" customHeight="1" x14ac:dyDescent="0.3">
      <c r="A53" s="46"/>
      <c r="B53" s="49" t="s">
        <v>81</v>
      </c>
      <c r="C53" s="499" t="s">
        <v>82</v>
      </c>
      <c r="D53" s="500"/>
      <c r="E53" s="500"/>
      <c r="F53" s="500"/>
      <c r="G53" s="500"/>
      <c r="H53" s="501"/>
    </row>
    <row r="54" spans="1:8" ht="41.15" customHeight="1" x14ac:dyDescent="0.3">
      <c r="A54" s="498"/>
      <c r="B54" s="49" t="s">
        <v>83</v>
      </c>
      <c r="C54" s="499" t="s">
        <v>84</v>
      </c>
      <c r="D54" s="500"/>
      <c r="E54" s="500"/>
      <c r="F54" s="500"/>
      <c r="G54" s="500"/>
      <c r="H54" s="501"/>
    </row>
    <row r="55" spans="1:8" ht="176.15" customHeight="1" x14ac:dyDescent="0.3">
      <c r="A55" s="498"/>
      <c r="B55" s="49" t="s">
        <v>85</v>
      </c>
      <c r="C55" s="499" t="s">
        <v>86</v>
      </c>
      <c r="D55" s="500"/>
      <c r="E55" s="500"/>
      <c r="F55" s="500"/>
      <c r="G55" s="500"/>
      <c r="H55" s="501"/>
    </row>
    <row r="56" spans="1:8" ht="101.15" customHeight="1" x14ac:dyDescent="0.3">
      <c r="A56" s="46"/>
      <c r="B56" s="49" t="s">
        <v>87</v>
      </c>
      <c r="C56" s="499" t="s">
        <v>88</v>
      </c>
      <c r="D56" s="500"/>
      <c r="E56" s="500"/>
      <c r="F56" s="500"/>
      <c r="G56" s="500"/>
      <c r="H56" s="501"/>
    </row>
    <row r="57" spans="1:8" ht="32.15" customHeight="1" x14ac:dyDescent="0.3">
      <c r="A57" s="498"/>
      <c r="B57" s="49" t="s">
        <v>89</v>
      </c>
      <c r="C57" s="499" t="s">
        <v>90</v>
      </c>
      <c r="D57" s="500"/>
      <c r="E57" s="500"/>
      <c r="F57" s="500"/>
      <c r="G57" s="500"/>
      <c r="H57" s="501"/>
    </row>
    <row r="58" spans="1:8" ht="353.15" customHeight="1" x14ac:dyDescent="0.3">
      <c r="A58" s="498"/>
      <c r="B58" s="49" t="s">
        <v>91</v>
      </c>
      <c r="C58" s="499" t="s">
        <v>92</v>
      </c>
      <c r="D58" s="500"/>
      <c r="E58" s="500"/>
      <c r="F58" s="500"/>
      <c r="G58" s="500"/>
      <c r="H58" s="501"/>
    </row>
    <row r="59" spans="1:8" ht="165" customHeight="1" x14ac:dyDescent="0.3">
      <c r="A59" s="498"/>
      <c r="B59" s="49" t="s">
        <v>93</v>
      </c>
      <c r="C59" s="499" t="s">
        <v>94</v>
      </c>
      <c r="D59" s="500"/>
      <c r="E59" s="500"/>
      <c r="F59" s="500"/>
      <c r="G59" s="500"/>
      <c r="H59" s="501"/>
    </row>
    <row r="60" spans="1:8" ht="77.150000000000006" customHeight="1" x14ac:dyDescent="0.3">
      <c r="A60" s="498"/>
      <c r="B60" s="49" t="s">
        <v>95</v>
      </c>
      <c r="C60" s="499" t="s">
        <v>96</v>
      </c>
      <c r="D60" s="500"/>
      <c r="E60" s="500"/>
      <c r="F60" s="500"/>
      <c r="G60" s="500"/>
      <c r="H60" s="501"/>
    </row>
    <row r="61" spans="1:8" ht="29.15" customHeight="1" x14ac:dyDescent="0.3">
      <c r="A61" s="498"/>
      <c r="B61" s="49" t="s">
        <v>97</v>
      </c>
      <c r="C61" s="499" t="s">
        <v>98</v>
      </c>
      <c r="D61" s="500"/>
      <c r="E61" s="500"/>
      <c r="F61" s="500"/>
      <c r="G61" s="500"/>
      <c r="H61" s="501"/>
    </row>
    <row r="62" spans="1:8" ht="237" customHeight="1" x14ac:dyDescent="0.3">
      <c r="A62" s="498"/>
      <c r="B62" s="49" t="s">
        <v>99</v>
      </c>
      <c r="C62" s="499" t="s">
        <v>100</v>
      </c>
      <c r="D62" s="500"/>
      <c r="E62" s="500"/>
      <c r="F62" s="500"/>
      <c r="G62" s="500"/>
      <c r="H62" s="501"/>
    </row>
    <row r="63" spans="1:8" ht="44.15" customHeight="1" x14ac:dyDescent="0.3">
      <c r="A63" s="46"/>
      <c r="B63" s="49" t="s">
        <v>101</v>
      </c>
      <c r="C63" s="499" t="s">
        <v>102</v>
      </c>
      <c r="D63" s="500"/>
      <c r="E63" s="500"/>
      <c r="F63" s="500"/>
      <c r="G63" s="500"/>
      <c r="H63" s="501"/>
    </row>
    <row r="64" spans="1:8" ht="56.15" customHeight="1" x14ac:dyDescent="0.3">
      <c r="A64" s="46"/>
      <c r="B64" s="49" t="s">
        <v>103</v>
      </c>
      <c r="C64" s="499" t="s">
        <v>104</v>
      </c>
      <c r="D64" s="500"/>
      <c r="E64" s="500"/>
      <c r="F64" s="500"/>
      <c r="G64" s="500"/>
      <c r="H64" s="501"/>
    </row>
    <row r="65" spans="1:8" ht="158.15" customHeight="1" x14ac:dyDescent="0.3">
      <c r="A65" s="46"/>
      <c r="B65" s="49" t="s">
        <v>105</v>
      </c>
      <c r="C65" s="499" t="s">
        <v>106</v>
      </c>
      <c r="D65" s="500"/>
      <c r="E65" s="500"/>
      <c r="F65" s="500"/>
      <c r="G65" s="500"/>
      <c r="H65" s="501"/>
    </row>
    <row r="66" spans="1:8" ht="42" customHeight="1" x14ac:dyDescent="0.3">
      <c r="A66" s="498"/>
      <c r="B66" s="49" t="s">
        <v>107</v>
      </c>
      <c r="C66" s="499" t="s">
        <v>108</v>
      </c>
      <c r="D66" s="500"/>
      <c r="E66" s="500"/>
      <c r="F66" s="500"/>
      <c r="G66" s="500"/>
      <c r="H66" s="501"/>
    </row>
    <row r="67" spans="1:8" ht="63" customHeight="1" x14ac:dyDescent="0.3">
      <c r="A67" s="498"/>
      <c r="B67" s="49" t="s">
        <v>109</v>
      </c>
      <c r="C67" s="499" t="s">
        <v>110</v>
      </c>
      <c r="D67" s="500"/>
      <c r="E67" s="500"/>
      <c r="F67" s="500"/>
      <c r="G67" s="500"/>
      <c r="H67" s="501"/>
    </row>
    <row r="68" spans="1:8" ht="30" customHeight="1" x14ac:dyDescent="0.3">
      <c r="A68" s="498"/>
      <c r="B68" s="49" t="s">
        <v>111</v>
      </c>
      <c r="C68" s="499" t="s">
        <v>112</v>
      </c>
      <c r="D68" s="500"/>
      <c r="E68" s="500"/>
      <c r="F68" s="500"/>
      <c r="G68" s="500"/>
      <c r="H68" s="501"/>
    </row>
    <row r="69" spans="1:8" ht="6" customHeight="1" x14ac:dyDescent="0.3">
      <c r="A69" s="498"/>
      <c r="B69" s="502"/>
      <c r="C69" s="500"/>
      <c r="D69" s="500"/>
      <c r="E69" s="500"/>
      <c r="F69" s="500"/>
      <c r="G69" s="500"/>
      <c r="H69" s="501"/>
    </row>
    <row r="70" spans="1:8" x14ac:dyDescent="0.3">
      <c r="A70" s="47"/>
      <c r="B70" s="492" t="s">
        <v>113</v>
      </c>
      <c r="C70" s="493"/>
      <c r="D70" s="493"/>
      <c r="E70" s="493"/>
      <c r="F70" s="493"/>
      <c r="G70" s="493"/>
      <c r="H70" s="494"/>
    </row>
    <row r="71" spans="1:8" ht="48" customHeight="1" thickBot="1" x14ac:dyDescent="0.35">
      <c r="A71" s="61"/>
      <c r="B71" s="495" t="s">
        <v>114</v>
      </c>
      <c r="C71" s="496"/>
      <c r="D71" s="496"/>
      <c r="E71" s="496"/>
      <c r="F71" s="496"/>
      <c r="G71" s="496"/>
      <c r="H71" s="497"/>
    </row>
    <row r="72" spans="1:8" x14ac:dyDescent="0.3">
      <c r="A72" s="61"/>
      <c r="B72" s="61"/>
      <c r="C72" s="61"/>
      <c r="D72" s="61"/>
      <c r="E72" s="61"/>
      <c r="F72" s="61"/>
      <c r="G72" s="61"/>
      <c r="H72" s="61"/>
    </row>
    <row r="77" spans="1:8" ht="5.15" customHeight="1" x14ac:dyDescent="0.3"/>
  </sheetData>
  <sheetProtection algorithmName="SHA-512" hashValue="qgP/aP3hTqVzu7Sp6ewffz5HW51ePUzRn0UKn6igh+2ivRFYYY7TEuV4q0rtlWXDD+gOP1xiEvxzqm9uUZ2HgA==" saltValue="Xf1fvQG7IBO1cqrMWEM6vg==" spinCount="100000" sheet="1" objects="1" scenarios="1"/>
  <mergeCells count="80">
    <mergeCell ref="A9:H9"/>
    <mergeCell ref="A13:H13"/>
    <mergeCell ref="A15:H15"/>
    <mergeCell ref="A11:H11"/>
    <mergeCell ref="A12:H12"/>
    <mergeCell ref="A10:H10"/>
    <mergeCell ref="A14:H14"/>
    <mergeCell ref="C37:H37"/>
    <mergeCell ref="C38:H38"/>
    <mergeCell ref="C39:H39"/>
    <mergeCell ref="A17:H17"/>
    <mergeCell ref="B18:H18"/>
    <mergeCell ref="B19:H19"/>
    <mergeCell ref="B20:H20"/>
    <mergeCell ref="B21:H21"/>
    <mergeCell ref="A32:H32"/>
    <mergeCell ref="A33:H33"/>
    <mergeCell ref="A29:H29"/>
    <mergeCell ref="A30:H30"/>
    <mergeCell ref="A31:H31"/>
    <mergeCell ref="B27:H27"/>
    <mergeCell ref="B28:H28"/>
    <mergeCell ref="A1:H1"/>
    <mergeCell ref="A2:H2"/>
    <mergeCell ref="A4:H4"/>
    <mergeCell ref="A6:H6"/>
    <mergeCell ref="A8:H8"/>
    <mergeCell ref="A5:H5"/>
    <mergeCell ref="A7:H7"/>
    <mergeCell ref="A16:H16"/>
    <mergeCell ref="C34:H34"/>
    <mergeCell ref="C35:H35"/>
    <mergeCell ref="C36:H36"/>
    <mergeCell ref="B22:H22"/>
    <mergeCell ref="B23:H23"/>
    <mergeCell ref="B24:H24"/>
    <mergeCell ref="B25:H25"/>
    <mergeCell ref="B26:H26"/>
    <mergeCell ref="A46:A47"/>
    <mergeCell ref="A40:A41"/>
    <mergeCell ref="C40:H40"/>
    <mergeCell ref="C41:H41"/>
    <mergeCell ref="C42:H42"/>
    <mergeCell ref="C43:H43"/>
    <mergeCell ref="C44:H44"/>
    <mergeCell ref="C45:H45"/>
    <mergeCell ref="C46:H46"/>
    <mergeCell ref="C47:H47"/>
    <mergeCell ref="A43:A44"/>
    <mergeCell ref="A48:A49"/>
    <mergeCell ref="C48:H48"/>
    <mergeCell ref="C49:H49"/>
    <mergeCell ref="C50:H50"/>
    <mergeCell ref="C51:H51"/>
    <mergeCell ref="C52:H52"/>
    <mergeCell ref="A54:A55"/>
    <mergeCell ref="A57:A58"/>
    <mergeCell ref="C53:H53"/>
    <mergeCell ref="C54:H54"/>
    <mergeCell ref="C55:H55"/>
    <mergeCell ref="C56:H56"/>
    <mergeCell ref="C57:H57"/>
    <mergeCell ref="C58:H58"/>
    <mergeCell ref="A66:A67"/>
    <mergeCell ref="C67:H67"/>
    <mergeCell ref="A59:A60"/>
    <mergeCell ref="A61:A62"/>
    <mergeCell ref="C59:H59"/>
    <mergeCell ref="C60:H60"/>
    <mergeCell ref="C61:H61"/>
    <mergeCell ref="C62:H62"/>
    <mergeCell ref="C63:H63"/>
    <mergeCell ref="C64:H64"/>
    <mergeCell ref="C65:H65"/>
    <mergeCell ref="C66:H66"/>
    <mergeCell ref="B70:H70"/>
    <mergeCell ref="B71:H71"/>
    <mergeCell ref="A68:A69"/>
    <mergeCell ref="C68:H68"/>
    <mergeCell ref="B69:H69"/>
  </mergeCells>
  <phoneticPr fontId="26" type="noConversion"/>
  <pageMargins left="0.7" right="0.7" top="0.75" bottom="0.75" header="0.3" footer="0.3"/>
  <pageSetup scale="98" fitToHeight="0" orientation="portrait" horizontalDpi="1200" verticalDpi="1200" r:id="rId1"/>
  <headerFooter>
    <oddFooter>Page &amp;P of &amp;N</oddFooter>
  </headerFooter>
  <rowBreaks count="1" manualBreakCount="1">
    <brk id="3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D3BAF-51A2-5A44-919A-2418284D01AF}">
  <sheetPr>
    <pageSetUpPr fitToPage="1"/>
  </sheetPr>
  <dimension ref="A1:AH90"/>
  <sheetViews>
    <sheetView zoomScaleNormal="100" workbookViewId="0">
      <selection activeCell="N20" sqref="N20"/>
    </sheetView>
  </sheetViews>
  <sheetFormatPr defaultColWidth="8.81640625" defaultRowHeight="14.5" x14ac:dyDescent="0.35"/>
  <cols>
    <col min="1" max="2" width="3.81640625" style="95" customWidth="1"/>
    <col min="3" max="3" width="27.81640625" style="95" customWidth="1"/>
    <col min="4" max="4" width="8.1796875" style="95" customWidth="1"/>
    <col min="5" max="5" width="7.1796875" style="95" customWidth="1"/>
    <col min="6" max="6" width="5.7265625" style="95" customWidth="1"/>
    <col min="7" max="7" width="20" style="95" customWidth="1"/>
    <col min="8" max="8" width="4.26953125" style="95" customWidth="1"/>
    <col min="9" max="9" width="4" style="95" customWidth="1"/>
    <col min="10" max="10" width="8.1796875" style="95" customWidth="1"/>
    <col min="11" max="11" width="3.7265625" style="95" customWidth="1"/>
    <col min="12" max="16384" width="8.81640625" style="95"/>
  </cols>
  <sheetData>
    <row r="1" spans="1:34" s="20" customFormat="1" ht="15" customHeight="1" x14ac:dyDescent="0.3">
      <c r="A1" s="537" t="s">
        <v>0</v>
      </c>
      <c r="B1" s="537"/>
      <c r="C1" s="537"/>
      <c r="D1" s="537"/>
      <c r="E1" s="537"/>
      <c r="F1" s="537"/>
      <c r="G1" s="537"/>
      <c r="H1" s="537"/>
      <c r="I1" s="537"/>
      <c r="J1" s="537"/>
      <c r="K1" s="537"/>
      <c r="L1" s="94"/>
      <c r="M1" s="94"/>
      <c r="N1" s="94"/>
      <c r="O1" s="94"/>
    </row>
    <row r="2" spans="1:34" x14ac:dyDescent="0.35">
      <c r="A2" s="863" t="s">
        <v>1002</v>
      </c>
      <c r="B2" s="879"/>
      <c r="C2" s="879"/>
      <c r="D2" s="879"/>
      <c r="E2" s="879"/>
      <c r="F2" s="879"/>
      <c r="G2" s="879"/>
      <c r="H2" s="879"/>
      <c r="I2" s="879"/>
      <c r="J2" s="879"/>
      <c r="K2" s="879"/>
      <c r="L2" s="20"/>
      <c r="M2" s="20"/>
      <c r="N2" s="20"/>
      <c r="O2" s="20"/>
      <c r="P2" s="20"/>
      <c r="Q2" s="20"/>
      <c r="R2" s="20"/>
      <c r="S2" s="20"/>
      <c r="T2" s="20"/>
      <c r="U2" s="20"/>
      <c r="V2" s="20"/>
      <c r="W2" s="20"/>
      <c r="X2" s="20"/>
      <c r="Y2" s="20"/>
      <c r="Z2" s="20"/>
      <c r="AA2" s="20"/>
      <c r="AB2" s="20"/>
      <c r="AC2" s="20"/>
      <c r="AD2" s="20"/>
      <c r="AE2" s="20"/>
      <c r="AF2" s="20"/>
      <c r="AG2" s="20"/>
      <c r="AH2" s="20"/>
    </row>
    <row r="3" spans="1:34" x14ac:dyDescent="0.35">
      <c r="A3" s="470"/>
      <c r="B3" s="472"/>
      <c r="C3" s="472"/>
      <c r="D3" s="472"/>
      <c r="E3" s="472"/>
      <c r="F3" s="472"/>
      <c r="G3" s="472"/>
      <c r="H3" s="472"/>
      <c r="I3" s="472"/>
      <c r="J3" s="472"/>
      <c r="K3" s="472"/>
      <c r="L3" s="20"/>
      <c r="M3" s="20"/>
      <c r="N3" s="20"/>
      <c r="O3" s="20"/>
      <c r="P3" s="20"/>
      <c r="Q3" s="20"/>
      <c r="R3" s="20"/>
      <c r="S3" s="20"/>
      <c r="T3" s="20"/>
      <c r="U3" s="20"/>
      <c r="V3" s="20"/>
      <c r="W3" s="20"/>
      <c r="X3" s="20"/>
      <c r="Y3" s="20"/>
      <c r="Z3" s="20"/>
      <c r="AA3" s="20"/>
      <c r="AB3" s="20"/>
      <c r="AC3" s="20"/>
      <c r="AD3" s="20"/>
      <c r="AE3" s="20"/>
      <c r="AF3" s="20"/>
      <c r="AG3" s="20"/>
      <c r="AH3" s="20"/>
    </row>
    <row r="4" spans="1:34" x14ac:dyDescent="0.35">
      <c r="A4" s="864" t="s">
        <v>1058</v>
      </c>
      <c r="B4" s="880"/>
      <c r="C4" s="880"/>
      <c r="D4" s="880"/>
      <c r="E4" s="880"/>
      <c r="F4" s="880"/>
      <c r="G4" s="880"/>
      <c r="H4" s="880"/>
      <c r="I4" s="880"/>
      <c r="J4" s="880"/>
      <c r="K4" s="880"/>
      <c r="L4" s="20"/>
      <c r="M4" s="20"/>
      <c r="N4" s="20"/>
      <c r="O4" s="20"/>
      <c r="P4" s="20"/>
      <c r="Q4" s="20"/>
      <c r="R4" s="20"/>
      <c r="S4" s="20"/>
      <c r="T4" s="20"/>
      <c r="U4" s="20"/>
      <c r="V4" s="20"/>
      <c r="W4" s="20"/>
      <c r="X4" s="20"/>
      <c r="Y4" s="20"/>
      <c r="Z4" s="20"/>
      <c r="AA4" s="20"/>
      <c r="AB4" s="20"/>
      <c r="AC4" s="20"/>
      <c r="AD4" s="20"/>
      <c r="AE4" s="20"/>
      <c r="AF4" s="20"/>
      <c r="AG4" s="20"/>
      <c r="AH4" s="20"/>
    </row>
    <row r="5" spans="1:34" x14ac:dyDescent="0.35">
      <c r="A5" s="20"/>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row>
    <row r="6" spans="1:34" x14ac:dyDescent="0.3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x14ac:dyDescent="0.35">
      <c r="A7" s="20"/>
      <c r="B7" s="20" t="s">
        <v>1004</v>
      </c>
      <c r="C7" s="20"/>
      <c r="D7" s="473"/>
      <c r="E7" s="20" t="s">
        <v>1005</v>
      </c>
      <c r="F7" s="881"/>
      <c r="G7" s="882"/>
      <c r="H7" s="20" t="s">
        <v>1006</v>
      </c>
      <c r="I7" s="474"/>
      <c r="J7" s="20" t="s">
        <v>1007</v>
      </c>
      <c r="K7" s="20"/>
      <c r="L7" s="20"/>
      <c r="M7" s="20"/>
      <c r="N7" s="20"/>
      <c r="O7" s="20"/>
      <c r="P7" s="20"/>
      <c r="Q7" s="20"/>
      <c r="R7" s="20"/>
      <c r="S7" s="20"/>
      <c r="T7" s="20"/>
      <c r="U7" s="20"/>
      <c r="V7" s="20"/>
      <c r="W7" s="20"/>
      <c r="X7" s="20"/>
      <c r="Y7" s="20"/>
      <c r="Z7" s="20"/>
      <c r="AA7" s="20"/>
      <c r="AB7" s="20"/>
      <c r="AC7" s="20"/>
      <c r="AD7" s="20"/>
      <c r="AE7" s="20"/>
      <c r="AF7" s="20"/>
      <c r="AG7" s="20"/>
      <c r="AH7" s="20"/>
    </row>
    <row r="8" spans="1:34" x14ac:dyDescent="0.3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row>
    <row r="9" spans="1:34" x14ac:dyDescent="0.35">
      <c r="A9" s="20" t="s">
        <v>1008</v>
      </c>
      <c r="B9" s="883" t="s">
        <v>821</v>
      </c>
      <c r="C9" s="884"/>
      <c r="D9" s="884"/>
      <c r="E9" s="884"/>
      <c r="F9" s="20" t="s">
        <v>1009</v>
      </c>
      <c r="G9" s="883"/>
      <c r="H9" s="883"/>
      <c r="I9" s="883"/>
      <c r="J9" s="883"/>
      <c r="K9" s="884"/>
      <c r="L9" s="20"/>
      <c r="M9" s="20"/>
      <c r="N9" s="20"/>
      <c r="O9" s="20"/>
      <c r="P9" s="20"/>
      <c r="Q9" s="20"/>
      <c r="R9" s="20"/>
      <c r="S9" s="20"/>
      <c r="T9" s="20"/>
      <c r="U9" s="20"/>
      <c r="V9" s="20"/>
      <c r="W9" s="20"/>
      <c r="X9" s="20"/>
      <c r="Y9" s="20"/>
      <c r="Z9" s="20"/>
      <c r="AA9" s="20"/>
      <c r="AB9" s="20"/>
      <c r="AC9" s="20"/>
      <c r="AD9" s="20"/>
      <c r="AE9" s="20"/>
      <c r="AF9" s="20"/>
      <c r="AG9" s="20"/>
      <c r="AH9" s="20"/>
    </row>
    <row r="10" spans="1:34" x14ac:dyDescent="0.35">
      <c r="A10" s="20"/>
      <c r="B10" s="870" t="s">
        <v>1010</v>
      </c>
      <c r="C10" s="870"/>
      <c r="D10" s="870"/>
      <c r="E10" s="870"/>
      <c r="F10" s="166"/>
      <c r="G10" s="885" t="s">
        <v>812</v>
      </c>
      <c r="H10" s="885"/>
      <c r="I10" s="885"/>
      <c r="J10" s="885"/>
      <c r="K10" s="20"/>
      <c r="L10" s="20"/>
      <c r="M10" s="20"/>
      <c r="N10" s="20"/>
      <c r="O10" s="20"/>
      <c r="P10" s="20"/>
      <c r="Q10" s="20"/>
      <c r="R10" s="20"/>
      <c r="S10" s="20"/>
      <c r="T10" s="20"/>
      <c r="U10" s="20"/>
      <c r="V10" s="20"/>
      <c r="W10" s="20"/>
      <c r="X10" s="20"/>
      <c r="Y10" s="20"/>
      <c r="Z10" s="20"/>
      <c r="AA10" s="20"/>
      <c r="AB10" s="20"/>
      <c r="AC10" s="20"/>
      <c r="AD10" s="20"/>
      <c r="AE10" s="20"/>
      <c r="AF10" s="20"/>
      <c r="AG10" s="20"/>
      <c r="AH10" s="20"/>
    </row>
    <row r="11" spans="1:34" x14ac:dyDescent="0.35">
      <c r="A11" s="20" t="s">
        <v>1011</v>
      </c>
      <c r="B11" s="868" t="s">
        <v>821</v>
      </c>
      <c r="C11" s="869"/>
      <c r="D11" s="869"/>
      <c r="E11" s="20" t="s">
        <v>1012</v>
      </c>
      <c r="F11" s="20"/>
      <c r="G11" s="868"/>
      <c r="H11" s="869"/>
      <c r="I11" s="869"/>
      <c r="J11" s="869"/>
      <c r="K11" s="869"/>
      <c r="L11" s="20"/>
      <c r="M11" s="20"/>
      <c r="N11" s="20"/>
      <c r="O11" s="20"/>
      <c r="P11" s="20"/>
      <c r="Q11" s="20"/>
      <c r="R11" s="20"/>
      <c r="S11" s="20"/>
      <c r="T11" s="20"/>
      <c r="U11" s="20"/>
      <c r="V11" s="20"/>
      <c r="W11" s="20"/>
      <c r="X11" s="20"/>
      <c r="Y11" s="20"/>
      <c r="Z11" s="20"/>
      <c r="AA11" s="20"/>
      <c r="AB11" s="20"/>
      <c r="AC11" s="20"/>
      <c r="AD11" s="20"/>
      <c r="AE11" s="20"/>
      <c r="AF11" s="20"/>
      <c r="AG11" s="20"/>
      <c r="AH11" s="20"/>
    </row>
    <row r="12" spans="1:34" x14ac:dyDescent="0.35">
      <c r="A12" s="20"/>
      <c r="B12" s="870" t="s">
        <v>1031</v>
      </c>
      <c r="C12" s="870"/>
      <c r="D12" s="870"/>
      <c r="E12" s="166"/>
      <c r="F12" s="166"/>
      <c r="G12" s="870" t="s">
        <v>1014</v>
      </c>
      <c r="H12" s="870"/>
      <c r="I12" s="870"/>
      <c r="J12" s="870"/>
      <c r="K12" s="870"/>
      <c r="L12" s="20"/>
      <c r="M12" s="20"/>
      <c r="N12" s="20"/>
      <c r="O12" s="20"/>
      <c r="P12" s="20"/>
      <c r="Q12" s="20"/>
      <c r="R12" s="20"/>
      <c r="S12" s="20"/>
      <c r="T12" s="20"/>
      <c r="U12" s="20"/>
      <c r="V12" s="20"/>
      <c r="W12" s="20"/>
      <c r="X12" s="20"/>
      <c r="Y12" s="20"/>
      <c r="Z12" s="20"/>
      <c r="AA12" s="20"/>
      <c r="AB12" s="20"/>
      <c r="AC12" s="20"/>
      <c r="AD12" s="20"/>
      <c r="AE12" s="20"/>
      <c r="AF12" s="20"/>
      <c r="AG12" s="20"/>
      <c r="AH12" s="20"/>
    </row>
    <row r="13" spans="1:34" x14ac:dyDescent="0.35">
      <c r="A13" s="20" t="s">
        <v>1015</v>
      </c>
      <c r="B13" s="20"/>
      <c r="C13" s="20"/>
      <c r="D13" s="874"/>
      <c r="E13" s="875"/>
      <c r="F13" s="875"/>
      <c r="G13" s="875"/>
      <c r="H13" s="875"/>
      <c r="I13" s="875"/>
      <c r="J13" s="875"/>
      <c r="K13" s="875"/>
      <c r="L13" s="20"/>
      <c r="M13" s="20"/>
      <c r="N13" s="20"/>
      <c r="O13" s="20"/>
      <c r="P13" s="20"/>
      <c r="Q13" s="20"/>
      <c r="R13" s="20"/>
      <c r="S13" s="20"/>
      <c r="T13" s="20"/>
      <c r="U13" s="20"/>
      <c r="V13" s="20"/>
      <c r="W13" s="20"/>
      <c r="X13" s="20"/>
      <c r="Y13" s="20"/>
      <c r="Z13" s="20"/>
      <c r="AA13" s="20"/>
      <c r="AB13" s="20"/>
      <c r="AC13" s="20"/>
      <c r="AD13" s="20"/>
      <c r="AE13" s="20"/>
      <c r="AF13" s="20"/>
      <c r="AG13" s="20"/>
      <c r="AH13" s="20"/>
    </row>
    <row r="14" spans="1:34" x14ac:dyDescent="0.35">
      <c r="A14" s="20"/>
      <c r="B14" s="20"/>
      <c r="C14" s="20"/>
      <c r="D14" s="876" t="s">
        <v>1016</v>
      </c>
      <c r="E14" s="877"/>
      <c r="F14" s="877"/>
      <c r="G14" s="877"/>
      <c r="H14" s="877"/>
      <c r="I14" s="877"/>
      <c r="J14" s="877"/>
      <c r="K14" s="877"/>
      <c r="L14" s="20"/>
      <c r="M14" s="20"/>
      <c r="N14" s="20"/>
      <c r="O14" s="20"/>
      <c r="P14" s="20"/>
      <c r="Q14" s="20"/>
      <c r="R14" s="20"/>
      <c r="S14" s="20"/>
      <c r="T14" s="20"/>
      <c r="U14" s="20"/>
      <c r="V14" s="20"/>
      <c r="W14" s="20"/>
      <c r="X14" s="20"/>
      <c r="Y14" s="20"/>
      <c r="Z14" s="20"/>
      <c r="AA14" s="20"/>
      <c r="AB14" s="20"/>
      <c r="AC14" s="20"/>
      <c r="AD14" s="20"/>
      <c r="AE14" s="20"/>
      <c r="AF14" s="20"/>
      <c r="AG14" s="20"/>
      <c r="AH14" s="20"/>
    </row>
    <row r="15" spans="1:34" x14ac:dyDescent="0.35">
      <c r="A15" s="20" t="s">
        <v>1017</v>
      </c>
      <c r="B15" s="20"/>
      <c r="C15" s="20"/>
      <c r="D15" s="868"/>
      <c r="E15" s="869"/>
      <c r="F15" s="869"/>
      <c r="G15" s="869"/>
      <c r="H15" s="869"/>
      <c r="I15" s="869"/>
      <c r="J15" s="869"/>
      <c r="K15" s="20" t="s">
        <v>807</v>
      </c>
      <c r="L15" s="20"/>
      <c r="M15" s="20"/>
      <c r="N15" s="20"/>
      <c r="O15" s="20"/>
      <c r="P15" s="20"/>
      <c r="Q15" s="20"/>
      <c r="R15" s="20"/>
      <c r="S15" s="20"/>
      <c r="T15" s="20"/>
      <c r="U15" s="20"/>
      <c r="V15" s="20"/>
      <c r="W15" s="20"/>
      <c r="X15" s="20"/>
      <c r="Y15" s="20"/>
      <c r="Z15" s="20"/>
      <c r="AA15" s="20"/>
      <c r="AB15" s="20"/>
      <c r="AC15" s="20"/>
      <c r="AD15" s="20"/>
      <c r="AE15" s="20"/>
      <c r="AF15" s="20"/>
      <c r="AG15" s="20"/>
      <c r="AH15" s="20"/>
    </row>
    <row r="16" spans="1:34" x14ac:dyDescent="0.3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row>
    <row r="17" spans="1:34" x14ac:dyDescent="0.35">
      <c r="A17" s="20"/>
      <c r="B17" s="868" t="s">
        <v>821</v>
      </c>
      <c r="C17" s="869"/>
      <c r="D17" s="869"/>
      <c r="E17" s="20" t="s">
        <v>1018</v>
      </c>
      <c r="F17" s="20"/>
      <c r="G17" s="868"/>
      <c r="H17" s="869"/>
      <c r="I17" s="869"/>
      <c r="J17" s="869"/>
      <c r="K17" s="869"/>
      <c r="L17" s="20"/>
      <c r="M17" s="20"/>
      <c r="N17" s="20"/>
      <c r="O17" s="20"/>
      <c r="P17" s="20"/>
      <c r="Q17" s="20"/>
      <c r="R17" s="20"/>
      <c r="S17" s="20"/>
      <c r="T17" s="20"/>
      <c r="U17" s="20"/>
      <c r="V17" s="20"/>
      <c r="W17" s="20"/>
      <c r="X17" s="20"/>
      <c r="Y17" s="20"/>
      <c r="Z17" s="20"/>
      <c r="AA17" s="20"/>
      <c r="AB17" s="20"/>
      <c r="AC17" s="20"/>
      <c r="AD17" s="20"/>
      <c r="AE17" s="20"/>
      <c r="AF17" s="20"/>
      <c r="AG17" s="20"/>
      <c r="AH17" s="20"/>
    </row>
    <row r="18" spans="1:34" x14ac:dyDescent="0.35">
      <c r="A18" s="20"/>
      <c r="B18" s="876" t="s">
        <v>1010</v>
      </c>
      <c r="C18" s="876"/>
      <c r="D18" s="876"/>
      <c r="E18" s="20"/>
      <c r="F18" s="20"/>
      <c r="G18" s="876" t="s">
        <v>1019</v>
      </c>
      <c r="H18" s="876"/>
      <c r="I18" s="876"/>
      <c r="J18" s="876"/>
      <c r="K18" s="876"/>
      <c r="L18" s="20"/>
      <c r="M18" s="20"/>
      <c r="N18" s="20"/>
      <c r="O18" s="20"/>
      <c r="P18" s="20"/>
      <c r="Q18" s="20"/>
      <c r="R18" s="20"/>
      <c r="S18" s="20"/>
      <c r="T18" s="20"/>
      <c r="U18" s="20"/>
      <c r="V18" s="20"/>
      <c r="W18" s="20"/>
      <c r="X18" s="20"/>
      <c r="Y18" s="20"/>
      <c r="Z18" s="20"/>
      <c r="AA18" s="20"/>
      <c r="AB18" s="20"/>
      <c r="AC18" s="20"/>
      <c r="AD18" s="20"/>
      <c r="AE18" s="20"/>
      <c r="AF18" s="20"/>
      <c r="AG18" s="20"/>
      <c r="AH18" s="20"/>
    </row>
    <row r="19" spans="1:34" x14ac:dyDescent="0.35">
      <c r="A19" s="20" t="s">
        <v>1020</v>
      </c>
      <c r="B19" s="20"/>
      <c r="C19" s="20"/>
      <c r="D19" s="871"/>
      <c r="E19" s="872"/>
      <c r="F19" s="872"/>
      <c r="G19" s="872"/>
      <c r="H19" s="872"/>
      <c r="I19" s="872"/>
      <c r="J19" s="872"/>
      <c r="K19" s="872"/>
      <c r="L19" s="20"/>
      <c r="M19" s="20"/>
      <c r="N19" s="20"/>
      <c r="O19" s="20"/>
      <c r="P19" s="20"/>
      <c r="Q19" s="20"/>
      <c r="R19" s="20"/>
      <c r="S19" s="20"/>
      <c r="T19" s="20"/>
      <c r="U19" s="20"/>
      <c r="V19" s="20"/>
      <c r="W19" s="20"/>
      <c r="X19" s="20"/>
      <c r="Y19" s="20"/>
      <c r="Z19" s="20"/>
      <c r="AA19" s="20"/>
      <c r="AB19" s="20"/>
      <c r="AC19" s="20"/>
      <c r="AD19" s="20"/>
      <c r="AE19" s="20"/>
      <c r="AF19" s="20"/>
      <c r="AG19" s="20"/>
      <c r="AH19" s="20"/>
    </row>
    <row r="20" spans="1:34" x14ac:dyDescent="0.35">
      <c r="A20" s="20"/>
      <c r="B20" s="20"/>
      <c r="C20" s="20"/>
      <c r="D20" s="876" t="s">
        <v>1021</v>
      </c>
      <c r="E20" s="876"/>
      <c r="F20" s="876"/>
      <c r="G20" s="876"/>
      <c r="H20" s="876"/>
      <c r="I20" s="876"/>
      <c r="J20" s="876"/>
      <c r="K20" s="876"/>
      <c r="L20" s="20"/>
      <c r="M20" s="20"/>
      <c r="N20" s="20"/>
      <c r="O20" s="20"/>
      <c r="P20" s="20"/>
      <c r="Q20" s="20"/>
      <c r="R20" s="20"/>
      <c r="S20" s="20"/>
      <c r="T20" s="20"/>
      <c r="U20" s="20"/>
      <c r="V20" s="20"/>
      <c r="W20" s="20"/>
      <c r="X20" s="20"/>
      <c r="Y20" s="20"/>
      <c r="Z20" s="20"/>
      <c r="AA20" s="20"/>
      <c r="AB20" s="20"/>
      <c r="AC20" s="20"/>
      <c r="AD20" s="20"/>
      <c r="AE20" s="20"/>
      <c r="AF20" s="20"/>
      <c r="AG20" s="20"/>
      <c r="AH20" s="20"/>
    </row>
    <row r="21" spans="1:34" x14ac:dyDescent="0.35">
      <c r="A21" s="20" t="s">
        <v>1022</v>
      </c>
      <c r="B21" s="20"/>
      <c r="C21" s="868" t="s">
        <v>821</v>
      </c>
      <c r="D21" s="869"/>
      <c r="E21" s="869"/>
      <c r="F21" s="869"/>
      <c r="G21" s="20" t="s">
        <v>1023</v>
      </c>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spans="1:34" x14ac:dyDescent="0.35">
      <c r="A22" s="20"/>
      <c r="B22" s="20"/>
      <c r="C22" s="876" t="s">
        <v>1024</v>
      </c>
      <c r="D22" s="876"/>
      <c r="E22" s="876"/>
      <c r="F22" s="876"/>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row>
    <row r="23" spans="1:34" x14ac:dyDescent="0.35">
      <c r="A23" s="868" t="s">
        <v>821</v>
      </c>
      <c r="B23" s="869"/>
      <c r="C23" s="869"/>
      <c r="D23" s="869"/>
      <c r="E23" s="869"/>
      <c r="F23" s="869"/>
      <c r="G23" s="869"/>
      <c r="H23" s="869"/>
      <c r="I23" s="869"/>
      <c r="J23" s="869"/>
      <c r="K23" s="20" t="s">
        <v>1007</v>
      </c>
      <c r="L23" s="20"/>
      <c r="M23" s="20"/>
      <c r="N23" s="20"/>
      <c r="O23" s="20"/>
      <c r="P23" s="20"/>
      <c r="Q23" s="20"/>
      <c r="R23" s="20"/>
      <c r="S23" s="20"/>
      <c r="T23" s="20"/>
      <c r="U23" s="20"/>
      <c r="V23" s="20"/>
      <c r="W23" s="20"/>
      <c r="X23" s="20"/>
      <c r="Y23" s="20"/>
      <c r="Z23" s="20"/>
      <c r="AA23" s="20"/>
      <c r="AB23" s="20"/>
      <c r="AC23" s="20"/>
      <c r="AD23" s="20"/>
      <c r="AE23" s="20"/>
      <c r="AF23" s="20"/>
      <c r="AG23" s="20"/>
      <c r="AH23" s="20"/>
    </row>
    <row r="24" spans="1:34" x14ac:dyDescent="0.35">
      <c r="A24" s="876" t="s">
        <v>1025</v>
      </c>
      <c r="B24" s="877"/>
      <c r="C24" s="877"/>
      <c r="D24" s="877"/>
      <c r="E24" s="877"/>
      <c r="F24" s="877"/>
      <c r="G24" s="877"/>
      <c r="H24" s="877"/>
      <c r="I24" s="877"/>
      <c r="J24" s="877"/>
      <c r="K24" s="20"/>
      <c r="L24" s="20"/>
      <c r="M24" s="20"/>
      <c r="N24" s="20"/>
      <c r="O24" s="20"/>
      <c r="P24" s="20"/>
      <c r="Q24" s="20"/>
      <c r="R24" s="20"/>
      <c r="S24" s="20"/>
      <c r="T24" s="20"/>
      <c r="U24" s="20"/>
      <c r="V24" s="20"/>
      <c r="W24" s="20"/>
      <c r="X24" s="20"/>
      <c r="Y24" s="20"/>
      <c r="Z24" s="20"/>
      <c r="AA24" s="20"/>
      <c r="AB24" s="20"/>
      <c r="AC24" s="20"/>
      <c r="AD24" s="20"/>
      <c r="AE24" s="20"/>
      <c r="AF24" s="20"/>
      <c r="AG24" s="20"/>
      <c r="AH24" s="20"/>
    </row>
    <row r="25" spans="1:34" x14ac:dyDescent="0.3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row>
    <row r="26" spans="1:34" x14ac:dyDescent="0.35">
      <c r="A26" s="20" t="s">
        <v>1026</v>
      </c>
      <c r="B26" s="20"/>
      <c r="C26" s="20"/>
      <c r="D26" s="874"/>
      <c r="E26" s="878"/>
      <c r="F26" s="878"/>
      <c r="G26" s="878"/>
      <c r="H26" s="878"/>
      <c r="I26" s="878"/>
      <c r="J26" s="878"/>
      <c r="K26" s="20" t="s">
        <v>807</v>
      </c>
      <c r="L26" s="20"/>
      <c r="M26" s="20"/>
      <c r="N26" s="20"/>
      <c r="O26" s="20"/>
      <c r="P26" s="20"/>
      <c r="Q26" s="20"/>
      <c r="R26" s="20"/>
      <c r="S26" s="20"/>
      <c r="T26" s="20"/>
      <c r="U26" s="20"/>
      <c r="V26" s="20"/>
      <c r="W26" s="20"/>
      <c r="X26" s="20"/>
      <c r="Y26" s="20"/>
      <c r="Z26" s="20"/>
      <c r="AA26" s="20"/>
      <c r="AB26" s="20"/>
      <c r="AC26" s="20"/>
      <c r="AD26" s="20"/>
      <c r="AE26" s="20"/>
      <c r="AF26" s="20"/>
      <c r="AG26" s="20"/>
      <c r="AH26" s="20"/>
    </row>
    <row r="27" spans="1:34" x14ac:dyDescent="0.35">
      <c r="A27" s="20"/>
      <c r="B27" s="20"/>
      <c r="C27" s="20"/>
      <c r="D27" s="20"/>
      <c r="E27" s="20"/>
      <c r="F27" s="20"/>
      <c r="G27" s="20" t="s">
        <v>821</v>
      </c>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row>
    <row r="28" spans="1:34" x14ac:dyDescent="0.35">
      <c r="A28" s="868" t="s">
        <v>821</v>
      </c>
      <c r="B28" s="869"/>
      <c r="C28" s="869"/>
      <c r="D28" s="869"/>
      <c r="E28" s="20" t="s">
        <v>1027</v>
      </c>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row>
    <row r="29" spans="1:34" x14ac:dyDescent="0.35">
      <c r="A29" s="876" t="s">
        <v>1010</v>
      </c>
      <c r="B29" s="876"/>
      <c r="C29" s="876"/>
      <c r="D29" s="876"/>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row>
    <row r="30" spans="1:34" x14ac:dyDescent="0.35">
      <c r="A30" s="868"/>
      <c r="B30" s="869"/>
      <c r="C30" s="869"/>
      <c r="D30" s="869"/>
      <c r="E30" s="20" t="s">
        <v>1028</v>
      </c>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row>
    <row r="31" spans="1:34" x14ac:dyDescent="0.35">
      <c r="A31" s="876" t="s">
        <v>1031</v>
      </c>
      <c r="B31" s="877"/>
      <c r="C31" s="877"/>
      <c r="D31" s="877"/>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x14ac:dyDescent="0.35">
      <c r="A32" s="20" t="s">
        <v>1029</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row>
    <row r="33" spans="1:34" x14ac:dyDescent="0.3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4" x14ac:dyDescent="0.35">
      <c r="A34" s="874" t="s">
        <v>821</v>
      </c>
      <c r="B34" s="875"/>
      <c r="C34" s="875"/>
      <c r="D34" s="875"/>
      <c r="E34" s="20" t="s">
        <v>1030</v>
      </c>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row>
    <row r="35" spans="1:34" x14ac:dyDescent="0.35">
      <c r="A35" s="870" t="s">
        <v>1013</v>
      </c>
      <c r="B35" s="870"/>
      <c r="C35" s="870"/>
      <c r="D35" s="87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row>
    <row r="36" spans="1:34" x14ac:dyDescent="0.35">
      <c r="A36" s="20"/>
      <c r="B36" s="20"/>
      <c r="C36" s="20" t="s">
        <v>1032</v>
      </c>
      <c r="D36" s="868"/>
      <c r="E36" s="869"/>
      <c r="F36" s="869"/>
      <c r="G36" s="869"/>
      <c r="H36" s="869"/>
      <c r="I36" s="869"/>
      <c r="J36" s="869"/>
      <c r="K36" s="20"/>
      <c r="L36" s="20"/>
      <c r="M36" s="20"/>
      <c r="N36" s="20"/>
      <c r="O36" s="20"/>
      <c r="P36" s="20"/>
      <c r="Q36" s="20"/>
      <c r="R36" s="20"/>
      <c r="S36" s="20"/>
      <c r="T36" s="20"/>
      <c r="U36" s="20"/>
      <c r="V36" s="20"/>
      <c r="W36" s="20"/>
      <c r="X36" s="20"/>
      <c r="Y36" s="20"/>
      <c r="Z36" s="20"/>
      <c r="AA36" s="20"/>
      <c r="AB36" s="20"/>
      <c r="AC36" s="20"/>
      <c r="AD36" s="20"/>
      <c r="AE36" s="20"/>
      <c r="AF36" s="20"/>
      <c r="AG36" s="20"/>
      <c r="AH36" s="20"/>
    </row>
    <row r="37" spans="1:34" x14ac:dyDescent="0.35">
      <c r="A37" s="20"/>
      <c r="B37" s="20"/>
      <c r="C37" s="20"/>
      <c r="D37" s="870" t="s">
        <v>1033</v>
      </c>
      <c r="E37" s="870"/>
      <c r="F37" s="870"/>
      <c r="G37" s="870"/>
      <c r="H37" s="870"/>
      <c r="I37" s="870"/>
      <c r="J37" s="870"/>
      <c r="K37" s="20"/>
      <c r="L37" s="20"/>
      <c r="M37" s="20"/>
      <c r="N37" s="20"/>
      <c r="O37" s="20"/>
      <c r="P37" s="20"/>
      <c r="Q37" s="20"/>
      <c r="R37" s="20"/>
      <c r="S37" s="20"/>
      <c r="T37" s="20"/>
      <c r="U37" s="20"/>
      <c r="V37" s="20"/>
      <c r="W37" s="20"/>
      <c r="X37" s="20"/>
      <c r="Y37" s="20"/>
      <c r="Z37" s="20"/>
      <c r="AA37" s="20"/>
      <c r="AB37" s="20"/>
      <c r="AC37" s="20"/>
      <c r="AD37" s="20"/>
      <c r="AE37" s="20"/>
      <c r="AF37" s="20"/>
      <c r="AG37" s="20"/>
      <c r="AH37" s="20"/>
    </row>
    <row r="38" spans="1:34" x14ac:dyDescent="0.35">
      <c r="A38" s="20" t="s">
        <v>1034</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row>
    <row r="39" spans="1:34" x14ac:dyDescent="0.3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1:34" x14ac:dyDescent="0.3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row>
    <row r="41" spans="1:34" x14ac:dyDescent="0.35">
      <c r="A41" s="871" t="s">
        <v>821</v>
      </c>
      <c r="B41" s="872"/>
      <c r="C41" s="872"/>
      <c r="D41" s="872"/>
      <c r="E41" s="872"/>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row>
    <row r="42" spans="1:34" x14ac:dyDescent="0.35">
      <c r="A42" s="873" t="s">
        <v>1059</v>
      </c>
      <c r="B42" s="873"/>
      <c r="C42" s="873"/>
      <c r="D42" s="873"/>
      <c r="E42" s="873"/>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4" x14ac:dyDescent="0.3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row>
    <row r="44" spans="1:34" x14ac:dyDescent="0.35">
      <c r="A44" s="20" t="s">
        <v>809</v>
      </c>
      <c r="B44" s="535"/>
      <c r="C44" s="535"/>
      <c r="D44" s="535"/>
      <c r="E44" s="535"/>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row>
    <row r="45" spans="1:34" x14ac:dyDescent="0.35">
      <c r="A45" s="437"/>
      <c r="B45" s="438" t="s">
        <v>810</v>
      </c>
      <c r="C45" s="166"/>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row>
    <row r="46" spans="1:34" x14ac:dyDescent="0.3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row>
    <row r="47" spans="1:34" x14ac:dyDescent="0.35">
      <c r="A47" s="20" t="s">
        <v>1036</v>
      </c>
      <c r="B47" s="874"/>
      <c r="C47" s="875"/>
      <c r="D47" s="875"/>
      <c r="E47" s="875"/>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row>
    <row r="48" spans="1:34" x14ac:dyDescent="0.35">
      <c r="A48" s="439"/>
      <c r="B48" s="172" t="s">
        <v>812</v>
      </c>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row>
    <row r="49" spans="1:34" x14ac:dyDescent="0.3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row>
    <row r="50" spans="1:34" x14ac:dyDescent="0.3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row>
    <row r="51" spans="1:34" x14ac:dyDescent="0.3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row>
    <row r="52" spans="1:34" x14ac:dyDescent="0.3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row>
    <row r="53" spans="1:34" x14ac:dyDescent="0.3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row>
    <row r="54" spans="1:34" x14ac:dyDescent="0.35">
      <c r="A54" s="20" t="s">
        <v>1037</v>
      </c>
      <c r="B54" s="20"/>
      <c r="C54" s="20"/>
      <c r="D54" s="20"/>
      <c r="E54" s="20"/>
      <c r="F54" s="20"/>
      <c r="G54" s="20" t="s">
        <v>1038</v>
      </c>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row>
    <row r="55" spans="1:34" x14ac:dyDescent="0.35">
      <c r="A55" s="20"/>
      <c r="B55" s="20"/>
      <c r="C55" s="20"/>
      <c r="D55" s="20"/>
      <c r="E55" s="20"/>
      <c r="F55" s="20"/>
      <c r="G55" s="20" t="s">
        <v>1039</v>
      </c>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row>
    <row r="56" spans="1:34" x14ac:dyDescent="0.35">
      <c r="A56" s="20" t="s">
        <v>1040</v>
      </c>
      <c r="B56" s="20"/>
      <c r="C56" s="20"/>
      <c r="D56" s="20"/>
      <c r="E56" s="20"/>
      <c r="F56" s="20"/>
      <c r="G56" s="20" t="s">
        <v>1038</v>
      </c>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row>
    <row r="57" spans="1:34" x14ac:dyDescent="0.3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row>
    <row r="58" spans="1:34" x14ac:dyDescent="0.3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row>
    <row r="59" spans="1:34" ht="15" thickBot="1" x14ac:dyDescent="0.4">
      <c r="A59" s="20" t="s">
        <v>1041</v>
      </c>
      <c r="B59" s="20"/>
      <c r="C59" s="440"/>
      <c r="D59" s="20" t="s">
        <v>1042</v>
      </c>
      <c r="E59" s="20" t="s">
        <v>821</v>
      </c>
      <c r="F59" s="20"/>
      <c r="G59" s="20"/>
      <c r="H59" s="20" t="s">
        <v>1006</v>
      </c>
      <c r="I59" s="440" t="s">
        <v>821</v>
      </c>
      <c r="J59" s="20" t="s">
        <v>1043</v>
      </c>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x14ac:dyDescent="0.3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4" ht="15" thickBot="1" x14ac:dyDescent="0.4">
      <c r="A61" s="20" t="s">
        <v>1044</v>
      </c>
      <c r="B61" s="20"/>
      <c r="C61" s="20"/>
      <c r="D61" s="440"/>
      <c r="E61" s="440"/>
      <c r="F61" s="440" t="s">
        <v>821</v>
      </c>
      <c r="G61" s="440"/>
      <c r="H61" s="440"/>
      <c r="I61" s="440"/>
      <c r="J61" s="440"/>
      <c r="K61" s="20" t="s">
        <v>1007</v>
      </c>
      <c r="L61" s="20"/>
      <c r="M61" s="20"/>
      <c r="N61" s="20"/>
      <c r="O61" s="20"/>
      <c r="P61" s="20"/>
      <c r="Q61" s="20"/>
      <c r="R61" s="20"/>
      <c r="S61" s="20"/>
      <c r="T61" s="20"/>
      <c r="U61" s="20"/>
      <c r="V61" s="20"/>
      <c r="W61" s="20"/>
      <c r="X61" s="20"/>
      <c r="Y61" s="20"/>
      <c r="Z61" s="20"/>
      <c r="AA61" s="20"/>
      <c r="AB61" s="20"/>
      <c r="AC61" s="20"/>
      <c r="AD61" s="20"/>
      <c r="AE61" s="20"/>
      <c r="AF61" s="20"/>
      <c r="AG61" s="20"/>
      <c r="AH61" s="20"/>
    </row>
    <row r="62" spans="1:34" x14ac:dyDescent="0.3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row>
    <row r="63" spans="1:34" x14ac:dyDescent="0.35">
      <c r="A63" s="20" t="s">
        <v>1045</v>
      </c>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row>
    <row r="64" spans="1:34" x14ac:dyDescent="0.3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row>
    <row r="65" spans="1:34" x14ac:dyDescent="0.35">
      <c r="A65" s="20" t="s">
        <v>1046</v>
      </c>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row>
    <row r="66" spans="1:34" x14ac:dyDescent="0.3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row>
    <row r="67" spans="1:34" x14ac:dyDescent="0.3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row>
    <row r="68" spans="1:34" ht="15" thickBot="1" x14ac:dyDescent="0.4">
      <c r="A68" s="20"/>
      <c r="B68" s="20"/>
      <c r="C68" s="20"/>
      <c r="D68" s="20"/>
      <c r="E68" s="440"/>
      <c r="F68" s="440"/>
      <c r="G68" s="440"/>
      <c r="H68" s="440"/>
      <c r="I68" s="440"/>
      <c r="J68" s="440"/>
      <c r="K68" s="20"/>
      <c r="L68" s="20"/>
      <c r="M68" s="20"/>
      <c r="N68" s="20"/>
      <c r="O68" s="20"/>
      <c r="P68" s="20"/>
      <c r="Q68" s="20"/>
      <c r="R68" s="20"/>
      <c r="S68" s="20"/>
      <c r="T68" s="20"/>
      <c r="U68" s="20"/>
      <c r="V68" s="20"/>
      <c r="W68" s="20"/>
      <c r="X68" s="20"/>
      <c r="Y68" s="20"/>
      <c r="Z68" s="20"/>
      <c r="AA68" s="20"/>
      <c r="AB68" s="20"/>
      <c r="AC68" s="20"/>
      <c r="AD68" s="20"/>
      <c r="AE68" s="20"/>
      <c r="AF68" s="20"/>
      <c r="AG68" s="20"/>
      <c r="AH68" s="20"/>
    </row>
    <row r="69" spans="1:34" x14ac:dyDescent="0.35">
      <c r="A69" s="20"/>
      <c r="B69" s="20"/>
      <c r="C69" s="20"/>
      <c r="D69" s="20"/>
      <c r="E69" s="20" t="s">
        <v>982</v>
      </c>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row>
    <row r="70" spans="1:34" x14ac:dyDescent="0.35">
      <c r="A70" s="20"/>
      <c r="B70" s="20"/>
      <c r="C70" s="20"/>
      <c r="D70" s="20"/>
      <c r="E70" s="20"/>
      <c r="F70" s="20"/>
      <c r="G70" s="20"/>
      <c r="H70" s="20"/>
      <c r="I70" s="20" t="s">
        <v>821</v>
      </c>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row>
    <row r="71" spans="1:34" ht="15" thickBot="1" x14ac:dyDescent="0.4">
      <c r="A71" s="441" t="s">
        <v>1047</v>
      </c>
      <c r="B71" s="441"/>
      <c r="C71" s="441"/>
      <c r="D71" s="20"/>
      <c r="E71" s="440"/>
      <c r="F71" s="440"/>
      <c r="G71" s="440"/>
      <c r="H71" s="440"/>
      <c r="I71" s="440"/>
      <c r="J71" s="440"/>
      <c r="K71" s="20"/>
      <c r="L71" s="20"/>
      <c r="M71" s="20"/>
      <c r="N71" s="20"/>
      <c r="O71" s="20"/>
      <c r="P71" s="20"/>
      <c r="Q71" s="20"/>
      <c r="R71" s="20"/>
      <c r="S71" s="20"/>
      <c r="T71" s="20"/>
      <c r="U71" s="20"/>
      <c r="V71" s="20"/>
      <c r="W71" s="20"/>
      <c r="X71" s="20"/>
      <c r="Y71" s="20"/>
      <c r="Z71" s="20"/>
      <c r="AA71" s="20"/>
      <c r="AB71" s="20"/>
      <c r="AC71" s="20"/>
      <c r="AD71" s="20"/>
      <c r="AE71" s="20"/>
      <c r="AF71" s="20"/>
      <c r="AG71" s="20"/>
      <c r="AH71" s="20"/>
    </row>
    <row r="72" spans="1:34" x14ac:dyDescent="0.35">
      <c r="A72" s="20"/>
      <c r="B72" s="20"/>
      <c r="C72" s="20"/>
      <c r="D72" s="20"/>
      <c r="E72" s="20" t="s">
        <v>1048</v>
      </c>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row>
    <row r="73" spans="1:34" x14ac:dyDescent="0.3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row>
    <row r="74" spans="1:34" x14ac:dyDescent="0.35">
      <c r="A74" s="20"/>
      <c r="B74" s="20"/>
      <c r="C74" s="20"/>
      <c r="D74" s="20"/>
      <c r="E74" s="20" t="s">
        <v>1049</v>
      </c>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row>
    <row r="75" spans="1:34" x14ac:dyDescent="0.3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row>
    <row r="76" spans="1:34" x14ac:dyDescent="0.35">
      <c r="A76" s="20"/>
      <c r="B76" s="20"/>
      <c r="C76" s="20"/>
      <c r="D76" s="20"/>
      <c r="E76" s="20" t="s">
        <v>1050</v>
      </c>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row>
    <row r="77" spans="1:34" x14ac:dyDescent="0.3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row>
    <row r="78" spans="1:34" x14ac:dyDescent="0.35">
      <c r="A78" s="20" t="s">
        <v>1051</v>
      </c>
      <c r="B78" s="20"/>
      <c r="C78" s="20"/>
      <c r="D78" s="20"/>
      <c r="E78" s="20" t="s">
        <v>1052</v>
      </c>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row>
    <row r="79" spans="1:34" x14ac:dyDescent="0.3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row>
    <row r="80" spans="1:34" ht="15" thickBot="1" x14ac:dyDescent="0.4">
      <c r="A80" s="20" t="s">
        <v>1053</v>
      </c>
      <c r="B80" s="20"/>
      <c r="C80" s="20"/>
      <c r="D80" s="20"/>
      <c r="E80" s="440"/>
      <c r="F80" s="20" t="s">
        <v>1054</v>
      </c>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row>
    <row r="81" spans="1:34" x14ac:dyDescent="0.3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row>
    <row r="82" spans="1:34" x14ac:dyDescent="0.35">
      <c r="A82" s="20" t="s">
        <v>1055</v>
      </c>
      <c r="B82" s="20"/>
      <c r="C82" s="20"/>
      <c r="D82" s="20"/>
      <c r="E82" s="20" t="s">
        <v>821</v>
      </c>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row>
    <row r="83" spans="1:34" ht="15" thickBot="1" x14ac:dyDescent="0.4">
      <c r="A83" s="440" t="s">
        <v>821</v>
      </c>
      <c r="B83" s="440"/>
      <c r="C83" s="440"/>
      <c r="D83" s="440"/>
      <c r="E83" s="440"/>
      <c r="F83" s="44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row>
    <row r="84" spans="1:34" ht="15" thickBot="1" x14ac:dyDescent="0.4">
      <c r="A84" s="440"/>
      <c r="B84" s="440"/>
      <c r="C84" s="440"/>
      <c r="D84" s="440"/>
      <c r="E84" s="440"/>
      <c r="F84" s="44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row>
    <row r="85" spans="1:34" x14ac:dyDescent="0.3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row>
    <row r="86" spans="1:34" x14ac:dyDescent="0.3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row>
    <row r="87" spans="1:34" ht="15" thickBot="1" x14ac:dyDescent="0.4">
      <c r="A87" s="440"/>
      <c r="B87" s="440"/>
      <c r="C87" s="440"/>
      <c r="D87" s="20"/>
      <c r="E87" s="440"/>
      <c r="F87" s="440"/>
      <c r="G87" s="44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row>
    <row r="88" spans="1:34" x14ac:dyDescent="0.35">
      <c r="A88" s="20" t="s">
        <v>1056</v>
      </c>
      <c r="B88" s="20"/>
      <c r="C88" s="20"/>
      <c r="D88" s="20"/>
      <c r="E88" s="20" t="s">
        <v>444</v>
      </c>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row>
    <row r="89" spans="1:34" x14ac:dyDescent="0.35">
      <c r="A89" s="20" t="s">
        <v>1057</v>
      </c>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row>
    <row r="90" spans="1:34" x14ac:dyDescent="0.3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row>
  </sheetData>
  <sheetProtection algorithmName="SHA-512" hashValue="kvO8zNug6U7iAzr1C70meqnNPZ9IZsfo2QPMJICtNIXYmnnndCUouofkMbWoSZa7txlKNb/UkusC48PHqqhrfg==" saltValue="mYGltbjlUOOUc2MtUkziqw==" spinCount="100000" sheet="1" objects="1" scenarios="1"/>
  <mergeCells count="38">
    <mergeCell ref="D14:K14"/>
    <mergeCell ref="A2:K2"/>
    <mergeCell ref="A4:K4"/>
    <mergeCell ref="F7:G7"/>
    <mergeCell ref="B9:E9"/>
    <mergeCell ref="G9:K9"/>
    <mergeCell ref="B10:E10"/>
    <mergeCell ref="G10:J10"/>
    <mergeCell ref="A34:D34"/>
    <mergeCell ref="A35:D35"/>
    <mergeCell ref="D20:K20"/>
    <mergeCell ref="C21:F21"/>
    <mergeCell ref="C22:F22"/>
    <mergeCell ref="A23:J23"/>
    <mergeCell ref="A24:J24"/>
    <mergeCell ref="D26:J26"/>
    <mergeCell ref="A1:K1"/>
    <mergeCell ref="A28:D28"/>
    <mergeCell ref="A29:D29"/>
    <mergeCell ref="A30:D30"/>
    <mergeCell ref="A31:D31"/>
    <mergeCell ref="D15:J15"/>
    <mergeCell ref="B17:D17"/>
    <mergeCell ref="G17:K17"/>
    <mergeCell ref="B18:D18"/>
    <mergeCell ref="G18:K18"/>
    <mergeCell ref="D19:K19"/>
    <mergeCell ref="B11:D11"/>
    <mergeCell ref="G11:K11"/>
    <mergeCell ref="B12:D12"/>
    <mergeCell ref="G12:K12"/>
    <mergeCell ref="D13:K13"/>
    <mergeCell ref="D36:J36"/>
    <mergeCell ref="D37:J37"/>
    <mergeCell ref="A41:E41"/>
    <mergeCell ref="A42:E42"/>
    <mergeCell ref="B47:E47"/>
    <mergeCell ref="B44:E44"/>
  </mergeCells>
  <pageMargins left="0.7" right="0.7" top="0.75" bottom="0.75" header="0.3" footer="0.3"/>
  <pageSetup scale="94" fitToHeight="0" orientation="portrait" horizontalDpi="1200" verticalDpi="1200" r:id="rId1"/>
  <headerFooter>
    <oddFooter>Page &amp;P of &amp;N</oddFooter>
  </headerFooter>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1FD87-2C78-4ECF-80E4-33FB56C0522C}">
  <sheetPr>
    <pageSetUpPr fitToPage="1"/>
  </sheetPr>
  <dimension ref="A1:N157"/>
  <sheetViews>
    <sheetView zoomScaleNormal="100" workbookViewId="0">
      <selection activeCell="O16" sqref="O16"/>
    </sheetView>
  </sheetViews>
  <sheetFormatPr defaultColWidth="9.1796875" defaultRowHeight="19.5" customHeight="1" x14ac:dyDescent="0.3"/>
  <cols>
    <col min="1" max="6" width="9.1796875" style="20"/>
    <col min="7" max="7" width="11" style="20" customWidth="1"/>
    <col min="8" max="8" width="10.453125" style="20" customWidth="1"/>
    <col min="9" max="9" width="9.7265625" style="20" customWidth="1"/>
    <col min="10" max="11" width="9.1796875" style="20" customWidth="1"/>
    <col min="12" max="12" width="10.453125" style="20" customWidth="1"/>
    <col min="13" max="14" width="9.1796875" style="20" customWidth="1"/>
    <col min="15" max="16384" width="9.1796875" style="20"/>
  </cols>
  <sheetData>
    <row r="1" spans="1:14" ht="15" customHeight="1" x14ac:dyDescent="0.3">
      <c r="A1" s="536" t="s">
        <v>0</v>
      </c>
      <c r="B1" s="536"/>
      <c r="C1" s="536"/>
      <c r="D1" s="536"/>
      <c r="E1" s="536"/>
      <c r="F1" s="536"/>
      <c r="G1" s="536"/>
      <c r="H1" s="536"/>
      <c r="I1" s="536"/>
      <c r="J1" s="536"/>
      <c r="K1" s="536"/>
      <c r="L1" s="536"/>
      <c r="M1" s="536"/>
    </row>
    <row r="2" spans="1:14" ht="15" customHeight="1" x14ac:dyDescent="0.3">
      <c r="A2" s="537" t="s">
        <v>27</v>
      </c>
      <c r="B2" s="537"/>
      <c r="C2" s="537"/>
      <c r="D2" s="537"/>
      <c r="E2" s="537"/>
      <c r="F2" s="537"/>
      <c r="G2" s="537"/>
      <c r="H2" s="537"/>
      <c r="I2" s="537"/>
      <c r="J2" s="537"/>
      <c r="K2" s="537"/>
      <c r="L2" s="537"/>
      <c r="M2" s="537"/>
    </row>
    <row r="3" spans="1:14" ht="15" customHeight="1" x14ac:dyDescent="0.3"/>
    <row r="4" spans="1:14" ht="20.149999999999999" customHeight="1" x14ac:dyDescent="0.3">
      <c r="A4" s="94" t="s">
        <v>115</v>
      </c>
    </row>
    <row r="5" spans="1:14" ht="6" customHeight="1" x14ac:dyDescent="0.3">
      <c r="I5" s="107"/>
      <c r="J5" s="107"/>
      <c r="K5" s="107"/>
      <c r="L5" s="107"/>
      <c r="M5" s="107"/>
    </row>
    <row r="6" spans="1:14" ht="20.149999999999999" customHeight="1" x14ac:dyDescent="0.3">
      <c r="A6" s="538" t="s">
        <v>116</v>
      </c>
      <c r="B6" s="539"/>
      <c r="C6" s="539"/>
      <c r="D6" s="539"/>
      <c r="E6" s="539"/>
      <c r="F6" s="540"/>
      <c r="G6" s="516" t="s">
        <v>117</v>
      </c>
      <c r="H6" s="517"/>
      <c r="I6" s="516" t="s">
        <v>118</v>
      </c>
      <c r="J6" s="518"/>
      <c r="K6" s="517"/>
      <c r="L6" s="516" t="s">
        <v>119</v>
      </c>
      <c r="M6" s="517"/>
    </row>
    <row r="7" spans="1:14" ht="20.149999999999999" customHeight="1" x14ac:dyDescent="0.3">
      <c r="A7" s="544" t="s">
        <v>120</v>
      </c>
      <c r="B7" s="545"/>
      <c r="C7" s="545"/>
      <c r="D7" s="545"/>
      <c r="E7" s="545"/>
      <c r="F7" s="546"/>
      <c r="G7" s="522">
        <v>2000</v>
      </c>
      <c r="H7" s="523"/>
      <c r="I7" s="519" t="s">
        <v>121</v>
      </c>
      <c r="J7" s="520"/>
      <c r="K7" s="521"/>
      <c r="L7" s="524">
        <f>IF(I7="Yes",G7,0)</f>
        <v>2000</v>
      </c>
      <c r="M7" s="525"/>
      <c r="N7" s="154"/>
    </row>
    <row r="8" spans="1:14" ht="27" customHeight="1" x14ac:dyDescent="0.3">
      <c r="A8" s="541" t="s">
        <v>122</v>
      </c>
      <c r="B8" s="542"/>
      <c r="C8" s="542"/>
      <c r="D8" s="542"/>
      <c r="E8" s="542"/>
      <c r="F8" s="542"/>
      <c r="G8" s="542"/>
      <c r="H8" s="542"/>
      <c r="I8" s="542"/>
      <c r="J8" s="542"/>
      <c r="K8" s="542"/>
      <c r="L8" s="542"/>
      <c r="M8" s="543"/>
    </row>
    <row r="10" spans="1:14" ht="19.5" customHeight="1" x14ac:dyDescent="0.3">
      <c r="A10" s="94" t="s">
        <v>123</v>
      </c>
    </row>
    <row r="11" spans="1:14" ht="6" customHeight="1" x14ac:dyDescent="0.3">
      <c r="A11" s="94"/>
    </row>
    <row r="12" spans="1:14" ht="19.5" customHeight="1" x14ac:dyDescent="0.3">
      <c r="A12" s="20" t="s">
        <v>124</v>
      </c>
      <c r="G12" s="514"/>
      <c r="H12" s="514"/>
      <c r="I12" s="514"/>
      <c r="J12" s="514"/>
      <c r="K12" s="514"/>
      <c r="L12" s="514"/>
      <c r="M12" s="514"/>
    </row>
    <row r="13" spans="1:14" ht="19.5" customHeight="1" x14ac:dyDescent="0.3">
      <c r="A13" s="171" t="s">
        <v>125</v>
      </c>
      <c r="B13" s="77"/>
      <c r="C13" s="77"/>
      <c r="D13" s="77"/>
      <c r="E13" s="77"/>
      <c r="F13" s="77"/>
      <c r="G13" s="51"/>
      <c r="H13" s="51"/>
      <c r="I13" s="51"/>
      <c r="J13" s="51"/>
      <c r="K13" s="51"/>
      <c r="L13" s="51"/>
      <c r="M13" s="51"/>
    </row>
    <row r="14" spans="1:14" ht="19.5" customHeight="1" x14ac:dyDescent="0.3">
      <c r="B14" s="20" t="s">
        <v>126</v>
      </c>
      <c r="I14" s="155"/>
      <c r="J14" s="155"/>
      <c r="K14" s="155"/>
      <c r="L14" s="155"/>
      <c r="M14" s="155"/>
    </row>
    <row r="15" spans="1:14" ht="19.5" customHeight="1" x14ac:dyDescent="0.3">
      <c r="A15" s="171"/>
      <c r="B15" s="20" t="s">
        <v>127</v>
      </c>
      <c r="I15" s="156"/>
      <c r="J15" s="156"/>
      <c r="K15" s="156"/>
      <c r="L15" s="156"/>
      <c r="M15" s="156"/>
    </row>
    <row r="16" spans="1:14" ht="19.5" customHeight="1" x14ac:dyDescent="0.3">
      <c r="A16" s="20" t="s">
        <v>128</v>
      </c>
      <c r="B16" s="157"/>
      <c r="C16" s="157"/>
      <c r="D16" s="157"/>
      <c r="E16" s="157"/>
      <c r="F16" s="157"/>
      <c r="G16" s="513"/>
      <c r="H16" s="513"/>
      <c r="I16" s="513"/>
      <c r="J16" s="513"/>
      <c r="K16" s="513"/>
      <c r="L16" s="513"/>
      <c r="M16" s="513"/>
    </row>
    <row r="17" spans="1:13" ht="19.5" customHeight="1" x14ac:dyDescent="0.3">
      <c r="A17" s="77" t="s">
        <v>129</v>
      </c>
      <c r="B17" s="157"/>
      <c r="C17" s="157"/>
      <c r="D17" s="157"/>
      <c r="E17" s="157"/>
      <c r="F17" s="157"/>
      <c r="G17" s="513"/>
      <c r="H17" s="513"/>
      <c r="I17" s="513"/>
      <c r="J17" s="513"/>
      <c r="K17" s="513"/>
      <c r="L17" s="513"/>
      <c r="M17" s="513"/>
    </row>
    <row r="18" spans="1:13" ht="19.5" customHeight="1" x14ac:dyDescent="0.3">
      <c r="A18" s="77" t="s">
        <v>130</v>
      </c>
      <c r="B18" s="77"/>
      <c r="C18" s="77"/>
      <c r="D18" s="77"/>
      <c r="E18" s="77"/>
      <c r="F18" s="77"/>
      <c r="G18" s="515"/>
      <c r="H18" s="515"/>
      <c r="I18" s="515"/>
      <c r="J18" s="515"/>
      <c r="K18" s="515"/>
      <c r="L18" s="515"/>
      <c r="M18" s="515"/>
    </row>
    <row r="19" spans="1:13" ht="19.5" customHeight="1" x14ac:dyDescent="0.3">
      <c r="A19" s="77" t="s">
        <v>131</v>
      </c>
      <c r="B19" s="77"/>
      <c r="C19" s="77"/>
      <c r="D19" s="77"/>
      <c r="E19" s="77"/>
      <c r="F19" s="77"/>
      <c r="G19" s="513"/>
      <c r="H19" s="513"/>
      <c r="I19" s="513"/>
      <c r="J19" s="513"/>
      <c r="K19" s="513"/>
      <c r="L19" s="513"/>
      <c r="M19" s="513"/>
    </row>
    <row r="20" spans="1:13" ht="19.5" customHeight="1" x14ac:dyDescent="0.3">
      <c r="A20" s="77" t="s">
        <v>132</v>
      </c>
      <c r="B20" s="77"/>
      <c r="C20" s="77"/>
      <c r="D20" s="77"/>
      <c r="E20" s="77"/>
      <c r="F20" s="77"/>
      <c r="G20" s="513"/>
      <c r="H20" s="513"/>
      <c r="I20" s="513"/>
      <c r="J20" s="513"/>
      <c r="K20" s="513"/>
      <c r="L20" s="513"/>
      <c r="M20" s="513"/>
    </row>
    <row r="21" spans="1:13" ht="19.5" customHeight="1" x14ac:dyDescent="0.3">
      <c r="A21" s="77" t="s">
        <v>133</v>
      </c>
      <c r="B21" s="77"/>
      <c r="C21" s="77"/>
      <c r="D21" s="77"/>
      <c r="E21" s="77"/>
      <c r="F21" s="77"/>
      <c r="G21" s="513"/>
      <c r="H21" s="513"/>
      <c r="I21" s="513"/>
      <c r="J21" s="513"/>
      <c r="K21" s="513"/>
      <c r="L21" s="513"/>
      <c r="M21" s="513"/>
    </row>
    <row r="22" spans="1:13" ht="6" customHeight="1" x14ac:dyDescent="0.3">
      <c r="G22" s="11"/>
      <c r="H22" s="11"/>
      <c r="I22" s="11"/>
      <c r="J22" s="11"/>
      <c r="K22" s="11"/>
      <c r="L22" s="11"/>
      <c r="M22" s="11"/>
    </row>
    <row r="23" spans="1:13" ht="19.5" customHeight="1" x14ac:dyDescent="0.3">
      <c r="A23" s="94" t="s">
        <v>134</v>
      </c>
    </row>
    <row r="24" spans="1:13" ht="19.5" customHeight="1" x14ac:dyDescent="0.3">
      <c r="A24" s="171" t="s">
        <v>135</v>
      </c>
      <c r="B24" s="171"/>
      <c r="C24" s="171"/>
      <c r="D24" s="171"/>
      <c r="E24" s="171"/>
      <c r="F24" s="171"/>
      <c r="G24" s="513"/>
      <c r="H24" s="513"/>
      <c r="I24" s="513"/>
      <c r="J24" s="513"/>
      <c r="K24" s="513"/>
      <c r="L24" s="513"/>
      <c r="M24" s="513"/>
    </row>
    <row r="25" spans="1:13" ht="19.5" customHeight="1" x14ac:dyDescent="0.3">
      <c r="A25" s="77" t="s">
        <v>136</v>
      </c>
      <c r="B25" s="77"/>
      <c r="C25" s="77"/>
      <c r="D25" s="77"/>
      <c r="E25" s="77"/>
      <c r="F25" s="77"/>
      <c r="G25" s="513"/>
      <c r="H25" s="513"/>
      <c r="I25" s="513"/>
      <c r="J25" s="513"/>
      <c r="K25" s="513"/>
      <c r="L25" s="513"/>
      <c r="M25" s="513"/>
    </row>
    <row r="26" spans="1:13" ht="19.5" customHeight="1" x14ac:dyDescent="0.3">
      <c r="A26" s="77" t="s">
        <v>137</v>
      </c>
      <c r="B26" s="77"/>
      <c r="C26" s="77"/>
      <c r="D26" s="77"/>
      <c r="E26" s="77"/>
      <c r="F26" s="77"/>
      <c r="G26" s="515"/>
      <c r="H26" s="515"/>
      <c r="I26" s="515"/>
      <c r="J26" s="515"/>
      <c r="K26" s="515"/>
      <c r="L26" s="515"/>
      <c r="M26" s="515"/>
    </row>
    <row r="27" spans="1:13" ht="19.5" customHeight="1" x14ac:dyDescent="0.3">
      <c r="A27" s="77" t="s">
        <v>138</v>
      </c>
      <c r="B27" s="77"/>
      <c r="C27" s="77"/>
      <c r="D27" s="77"/>
      <c r="E27" s="77"/>
      <c r="F27" s="77"/>
      <c r="G27" s="513"/>
      <c r="H27" s="513"/>
      <c r="I27" s="513"/>
      <c r="J27" s="513"/>
      <c r="K27" s="513"/>
      <c r="L27" s="513"/>
      <c r="M27" s="513"/>
    </row>
    <row r="28" spans="1:13" ht="19.5" customHeight="1" x14ac:dyDescent="0.3">
      <c r="A28" s="77" t="s">
        <v>139</v>
      </c>
      <c r="B28" s="77"/>
      <c r="C28" s="77"/>
      <c r="D28" s="77"/>
      <c r="E28" s="77"/>
      <c r="F28" s="77"/>
      <c r="G28" s="513"/>
      <c r="H28" s="513"/>
      <c r="I28" s="513"/>
      <c r="J28" s="513"/>
      <c r="K28" s="513"/>
      <c r="L28" s="513"/>
      <c r="M28" s="513"/>
    </row>
    <row r="29" spans="1:13" ht="19.5" customHeight="1" x14ac:dyDescent="0.3">
      <c r="A29" s="77" t="s">
        <v>140</v>
      </c>
      <c r="B29" s="77"/>
      <c r="C29" s="77"/>
      <c r="D29" s="77"/>
      <c r="E29" s="77"/>
      <c r="F29" s="77"/>
      <c r="G29" s="513"/>
      <c r="H29" s="513"/>
      <c r="I29" s="513"/>
      <c r="J29" s="513"/>
      <c r="K29" s="513"/>
      <c r="L29" s="513"/>
      <c r="M29" s="513"/>
    </row>
    <row r="31" spans="1:13" ht="20.149999999999999" customHeight="1" x14ac:dyDescent="0.3">
      <c r="A31" s="94" t="s">
        <v>141</v>
      </c>
    </row>
    <row r="32" spans="1:13" ht="6" customHeight="1" x14ac:dyDescent="0.3">
      <c r="A32" s="94"/>
    </row>
    <row r="33" spans="1:13" ht="20.149999999999999" customHeight="1" x14ac:dyDescent="0.3">
      <c r="A33" s="4"/>
      <c r="B33" s="20" t="s">
        <v>142</v>
      </c>
    </row>
    <row r="34" spans="1:13" ht="20.149999999999999" customHeight="1" x14ac:dyDescent="0.3">
      <c r="A34" s="94"/>
      <c r="B34" s="158" t="s">
        <v>143</v>
      </c>
    </row>
    <row r="35" spans="1:13" ht="6" customHeight="1" x14ac:dyDescent="0.3">
      <c r="A35" s="94"/>
      <c r="B35" s="159"/>
    </row>
    <row r="36" spans="1:13" ht="20.149999999999999" customHeight="1" x14ac:dyDescent="0.3">
      <c r="A36" s="4"/>
      <c r="B36" s="20" t="s">
        <v>144</v>
      </c>
    </row>
    <row r="37" spans="1:13" ht="6" customHeight="1" x14ac:dyDescent="0.3">
      <c r="A37" s="94"/>
    </row>
    <row r="38" spans="1:13" ht="20.149999999999999" customHeight="1" x14ac:dyDescent="0.3">
      <c r="A38" s="94"/>
      <c r="B38" s="4"/>
      <c r="C38" s="20" t="s">
        <v>145</v>
      </c>
    </row>
    <row r="39" spans="1:13" ht="6" customHeight="1" x14ac:dyDescent="0.3">
      <c r="A39" s="94"/>
    </row>
    <row r="40" spans="1:13" ht="20.149999999999999" customHeight="1" x14ac:dyDescent="0.3">
      <c r="A40" s="94"/>
      <c r="B40" s="4"/>
      <c r="C40" s="20" t="s">
        <v>146</v>
      </c>
    </row>
    <row r="41" spans="1:13" ht="6" customHeight="1" x14ac:dyDescent="0.3">
      <c r="A41" s="94"/>
    </row>
    <row r="42" spans="1:13" ht="20.149999999999999" customHeight="1" x14ac:dyDescent="0.3">
      <c r="A42" s="94"/>
      <c r="B42" s="4"/>
      <c r="C42" s="20" t="s">
        <v>147</v>
      </c>
    </row>
    <row r="43" spans="1:13" ht="6" customHeight="1" x14ac:dyDescent="0.3">
      <c r="A43" s="94"/>
    </row>
    <row r="44" spans="1:13" ht="20.149999999999999" customHeight="1" x14ac:dyDescent="0.3">
      <c r="A44" s="94"/>
      <c r="B44" s="4"/>
      <c r="C44" s="20" t="s">
        <v>148</v>
      </c>
    </row>
    <row r="45" spans="1:13" ht="6" customHeight="1" x14ac:dyDescent="0.3">
      <c r="A45" s="94"/>
    </row>
    <row r="46" spans="1:13" ht="20.149999999999999" customHeight="1" x14ac:dyDescent="0.3">
      <c r="A46" s="94"/>
      <c r="B46" s="4"/>
      <c r="C46" s="20" t="s">
        <v>149</v>
      </c>
      <c r="E46" s="535"/>
      <c r="F46" s="535"/>
      <c r="G46" s="535"/>
      <c r="H46" s="535"/>
      <c r="I46" s="535"/>
      <c r="J46" s="535"/>
      <c r="K46" s="535"/>
      <c r="L46" s="535"/>
      <c r="M46" s="535"/>
    </row>
    <row r="47" spans="1:13" ht="6" customHeight="1" x14ac:dyDescent="0.3"/>
    <row r="48" spans="1:13" ht="20.149999999999999" customHeight="1" x14ac:dyDescent="0.3">
      <c r="A48" s="20" t="s">
        <v>150</v>
      </c>
      <c r="H48" s="20" t="s">
        <v>151</v>
      </c>
    </row>
    <row r="49" spans="1:13" ht="6" customHeight="1" x14ac:dyDescent="0.3"/>
    <row r="50" spans="1:13" ht="20.149999999999999" customHeight="1" x14ac:dyDescent="0.3">
      <c r="A50" s="4"/>
      <c r="B50" s="20" t="s">
        <v>152</v>
      </c>
      <c r="G50" s="535"/>
      <c r="H50" s="535"/>
      <c r="I50" s="535"/>
      <c r="J50" s="535"/>
      <c r="K50" s="535"/>
      <c r="L50" s="535"/>
      <c r="M50" s="535"/>
    </row>
    <row r="51" spans="1:13" ht="6" customHeight="1" x14ac:dyDescent="0.3"/>
    <row r="52" spans="1:13" ht="20.149999999999999" customHeight="1" x14ac:dyDescent="0.3">
      <c r="A52" s="4"/>
      <c r="B52" s="20" t="s">
        <v>153</v>
      </c>
      <c r="G52" s="535"/>
      <c r="H52" s="535"/>
      <c r="I52" s="535"/>
      <c r="J52" s="535"/>
      <c r="K52" s="535"/>
      <c r="L52" s="535"/>
      <c r="M52" s="535"/>
    </row>
    <row r="53" spans="1:13" ht="20.149999999999999" customHeight="1" x14ac:dyDescent="0.3">
      <c r="A53" s="158" t="s">
        <v>154</v>
      </c>
    </row>
    <row r="55" spans="1:13" ht="20.149999999999999" customHeight="1" x14ac:dyDescent="0.3">
      <c r="A55" s="94" t="s">
        <v>155</v>
      </c>
      <c r="B55" s="159"/>
      <c r="C55" s="159"/>
      <c r="D55" s="159"/>
      <c r="E55" s="159"/>
      <c r="F55" s="159"/>
      <c r="G55" s="159"/>
      <c r="H55" s="159"/>
      <c r="I55" s="159"/>
      <c r="J55" s="159"/>
      <c r="K55" s="159"/>
    </row>
    <row r="56" spans="1:13" ht="6" customHeight="1" x14ac:dyDescent="0.3">
      <c r="A56" s="160"/>
      <c r="B56" s="159"/>
      <c r="C56" s="159"/>
      <c r="D56" s="159"/>
      <c r="E56" s="159"/>
      <c r="F56" s="159"/>
      <c r="G56" s="159"/>
      <c r="H56" s="159"/>
      <c r="I56" s="159"/>
      <c r="J56" s="159"/>
      <c r="K56" s="159"/>
    </row>
    <row r="57" spans="1:13" ht="20.149999999999999" customHeight="1" x14ac:dyDescent="0.3">
      <c r="A57" s="4"/>
      <c r="B57" s="20" t="s">
        <v>156</v>
      </c>
      <c r="C57" s="159"/>
      <c r="D57" s="159"/>
      <c r="E57" s="159"/>
      <c r="F57" s="159"/>
      <c r="G57" s="159"/>
      <c r="H57" s="159"/>
      <c r="I57" s="159"/>
      <c r="J57" s="159"/>
      <c r="K57" s="159"/>
    </row>
    <row r="58" spans="1:13" ht="6" customHeight="1" x14ac:dyDescent="0.3">
      <c r="A58" s="159"/>
      <c r="B58" s="159"/>
      <c r="C58" s="159"/>
      <c r="D58" s="159"/>
      <c r="E58" s="159"/>
      <c r="F58" s="159"/>
      <c r="G58" s="159"/>
      <c r="H58" s="159"/>
      <c r="I58" s="159"/>
      <c r="J58" s="159"/>
      <c r="K58" s="159"/>
    </row>
    <row r="59" spans="1:13" ht="20.149999999999999" customHeight="1" x14ac:dyDescent="0.3">
      <c r="A59" s="4"/>
      <c r="B59" s="20" t="s">
        <v>157</v>
      </c>
      <c r="C59" s="159"/>
      <c r="D59" s="159"/>
      <c r="E59" s="159"/>
      <c r="F59" s="159"/>
      <c r="G59" s="159"/>
      <c r="H59" s="159"/>
      <c r="I59" s="159"/>
      <c r="J59" s="159"/>
      <c r="K59" s="159"/>
    </row>
    <row r="60" spans="1:13" ht="20.149999999999999" customHeight="1" x14ac:dyDescent="0.3">
      <c r="A60" s="159"/>
      <c r="B60" s="161" t="s">
        <v>158</v>
      </c>
      <c r="C60" s="159"/>
      <c r="D60" s="159"/>
      <c r="E60" s="159"/>
      <c r="F60" s="159"/>
      <c r="G60" s="159"/>
      <c r="H60" s="159"/>
      <c r="I60" s="159"/>
      <c r="J60" s="159"/>
      <c r="K60" s="159"/>
    </row>
    <row r="61" spans="1:13" ht="20.149999999999999" customHeight="1" x14ac:dyDescent="0.3">
      <c r="A61" s="159"/>
      <c r="B61" s="159"/>
      <c r="C61" s="159"/>
      <c r="D61" s="159"/>
      <c r="E61" s="159"/>
      <c r="F61" s="159"/>
      <c r="G61" s="159"/>
      <c r="H61" s="159"/>
      <c r="I61" s="159"/>
      <c r="J61" s="159"/>
      <c r="K61" s="159"/>
    </row>
    <row r="62" spans="1:13" ht="20.149999999999999" customHeight="1" x14ac:dyDescent="0.35">
      <c r="A62" s="94" t="s">
        <v>159</v>
      </c>
    </row>
    <row r="63" spans="1:13" ht="6" customHeight="1" x14ac:dyDescent="0.3">
      <c r="A63" s="159"/>
    </row>
    <row r="64" spans="1:13" ht="20.149999999999999" customHeight="1" x14ac:dyDescent="0.3">
      <c r="A64" s="162" t="s">
        <v>160</v>
      </c>
      <c r="B64" s="171"/>
      <c r="C64" s="171"/>
      <c r="D64" s="171"/>
      <c r="E64" s="171"/>
      <c r="F64" s="171"/>
      <c r="G64" s="527"/>
      <c r="H64" s="527"/>
      <c r="I64" s="527"/>
      <c r="J64" s="527"/>
      <c r="K64" s="527"/>
      <c r="L64" s="527"/>
      <c r="M64" s="527"/>
    </row>
    <row r="65" spans="1:13" ht="20.149999999999999" customHeight="1" x14ac:dyDescent="0.3">
      <c r="B65" s="171" t="s">
        <v>161</v>
      </c>
      <c r="C65" s="171"/>
      <c r="D65" s="171"/>
      <c r="E65" s="171"/>
      <c r="F65" s="171"/>
      <c r="G65" s="527"/>
      <c r="H65" s="527"/>
      <c r="I65" s="527"/>
      <c r="J65" s="527"/>
      <c r="K65" s="527"/>
      <c r="L65" s="527"/>
      <c r="M65" s="527"/>
    </row>
    <row r="66" spans="1:13" ht="20.149999999999999" customHeight="1" x14ac:dyDescent="0.3">
      <c r="B66" s="77" t="s">
        <v>162</v>
      </c>
      <c r="C66" s="77"/>
      <c r="D66" s="77"/>
      <c r="E66" s="77"/>
      <c r="F66" s="77"/>
      <c r="G66" s="527"/>
      <c r="H66" s="527"/>
      <c r="I66" s="527"/>
      <c r="J66" s="527"/>
      <c r="K66" s="527"/>
      <c r="L66" s="527"/>
      <c r="M66" s="527"/>
    </row>
    <row r="67" spans="1:13" ht="20.149999999999999" customHeight="1" x14ac:dyDescent="0.3">
      <c r="B67" s="77" t="s">
        <v>163</v>
      </c>
      <c r="C67" s="77"/>
      <c r="D67" s="77"/>
      <c r="E67" s="77"/>
      <c r="F67" s="77"/>
      <c r="G67" s="529"/>
      <c r="H67" s="529"/>
      <c r="I67" s="529"/>
      <c r="J67" s="529"/>
      <c r="K67" s="529"/>
      <c r="L67" s="529"/>
      <c r="M67" s="529"/>
    </row>
    <row r="68" spans="1:13" ht="20.149999999999999" customHeight="1" x14ac:dyDescent="0.3">
      <c r="B68" s="77" t="s">
        <v>164</v>
      </c>
      <c r="C68" s="77"/>
      <c r="D68" s="77"/>
      <c r="E68" s="77"/>
      <c r="F68" s="77"/>
      <c r="G68" s="526"/>
      <c r="H68" s="526"/>
      <c r="I68" s="526"/>
      <c r="J68" s="526"/>
      <c r="K68" s="526"/>
      <c r="L68" s="526"/>
      <c r="M68" s="526"/>
    </row>
    <row r="69" spans="1:13" ht="20.149999999999999" customHeight="1" x14ac:dyDescent="0.3">
      <c r="B69" s="77" t="s">
        <v>165</v>
      </c>
      <c r="C69" s="77"/>
      <c r="D69" s="77"/>
      <c r="E69" s="77"/>
      <c r="F69" s="77"/>
      <c r="G69" s="529"/>
      <c r="H69" s="529"/>
      <c r="I69" s="529"/>
      <c r="J69" s="529"/>
      <c r="K69" s="529"/>
      <c r="L69" s="529"/>
      <c r="M69" s="529"/>
    </row>
    <row r="70" spans="1:13" ht="60" customHeight="1" x14ac:dyDescent="0.3">
      <c r="B70" s="163" t="s">
        <v>166</v>
      </c>
      <c r="C70" s="77"/>
      <c r="D70" s="77"/>
      <c r="E70" s="77"/>
      <c r="F70" s="77"/>
      <c r="G70" s="528"/>
      <c r="H70" s="528"/>
      <c r="I70" s="528"/>
      <c r="J70" s="528"/>
      <c r="K70" s="528"/>
      <c r="L70" s="528"/>
      <c r="M70" s="528"/>
    </row>
    <row r="71" spans="1:13" ht="20.149999999999999" customHeight="1" x14ac:dyDescent="0.3">
      <c r="A71" s="4"/>
      <c r="B71" s="164" t="s">
        <v>167</v>
      </c>
      <c r="C71" s="160"/>
      <c r="D71" s="160"/>
      <c r="E71" s="160"/>
      <c r="F71" s="160"/>
      <c r="G71" s="53"/>
      <c r="H71" s="53"/>
      <c r="I71" s="53"/>
      <c r="J71" s="53"/>
      <c r="K71" s="53"/>
      <c r="L71" s="53"/>
      <c r="M71" s="53"/>
    </row>
    <row r="72" spans="1:13" ht="20.149999999999999" customHeight="1" x14ac:dyDescent="0.3">
      <c r="B72" s="161" t="s">
        <v>168</v>
      </c>
    </row>
    <row r="73" spans="1:13" ht="6" customHeight="1" x14ac:dyDescent="0.3"/>
    <row r="74" spans="1:13" ht="20.149999999999999" customHeight="1" x14ac:dyDescent="0.3">
      <c r="A74" s="162" t="s">
        <v>169</v>
      </c>
      <c r="B74" s="171"/>
      <c r="C74" s="171"/>
      <c r="D74" s="171"/>
      <c r="E74" s="171"/>
      <c r="F74" s="171"/>
      <c r="G74" s="527"/>
      <c r="H74" s="527"/>
      <c r="I74" s="527"/>
      <c r="J74" s="527"/>
      <c r="K74" s="527"/>
      <c r="L74" s="527"/>
      <c r="M74" s="527"/>
    </row>
    <row r="75" spans="1:13" ht="20.149999999999999" customHeight="1" x14ac:dyDescent="0.3">
      <c r="B75" s="171" t="s">
        <v>161</v>
      </c>
      <c r="C75" s="171"/>
      <c r="D75" s="171"/>
      <c r="E75" s="171"/>
      <c r="F75" s="171"/>
      <c r="G75" s="527"/>
      <c r="H75" s="527"/>
      <c r="I75" s="527"/>
      <c r="J75" s="527"/>
      <c r="K75" s="527"/>
      <c r="L75" s="527"/>
      <c r="M75" s="527"/>
    </row>
    <row r="76" spans="1:13" ht="20.149999999999999" customHeight="1" x14ac:dyDescent="0.3">
      <c r="B76" s="77" t="s">
        <v>162</v>
      </c>
      <c r="C76" s="77"/>
      <c r="D76" s="77"/>
      <c r="E76" s="77"/>
      <c r="F76" s="77"/>
      <c r="G76" s="527"/>
      <c r="H76" s="527"/>
      <c r="I76" s="527"/>
      <c r="J76" s="527"/>
      <c r="K76" s="527"/>
      <c r="L76" s="527"/>
      <c r="M76" s="527"/>
    </row>
    <row r="77" spans="1:13" ht="20.149999999999999" customHeight="1" x14ac:dyDescent="0.3">
      <c r="B77" s="77" t="s">
        <v>163</v>
      </c>
      <c r="C77" s="77"/>
      <c r="D77" s="77"/>
      <c r="E77" s="77"/>
      <c r="F77" s="77"/>
      <c r="G77" s="529"/>
      <c r="H77" s="529"/>
      <c r="I77" s="529"/>
      <c r="J77" s="529"/>
      <c r="K77" s="529"/>
      <c r="L77" s="529"/>
      <c r="M77" s="529"/>
    </row>
    <row r="78" spans="1:13" ht="20.149999999999999" customHeight="1" x14ac:dyDescent="0.3">
      <c r="B78" s="77" t="s">
        <v>164</v>
      </c>
      <c r="C78" s="77"/>
      <c r="D78" s="77"/>
      <c r="E78" s="77"/>
      <c r="F78" s="77"/>
      <c r="G78" s="526"/>
      <c r="H78" s="526"/>
      <c r="I78" s="526"/>
      <c r="J78" s="526"/>
      <c r="K78" s="526"/>
      <c r="L78" s="526"/>
      <c r="M78" s="526"/>
    </row>
    <row r="79" spans="1:13" ht="20.149999999999999" customHeight="1" x14ac:dyDescent="0.3">
      <c r="B79" s="77" t="s">
        <v>165</v>
      </c>
      <c r="C79" s="77"/>
      <c r="D79" s="77"/>
      <c r="E79" s="77"/>
      <c r="F79" s="77"/>
      <c r="G79" s="527"/>
      <c r="H79" s="527"/>
      <c r="I79" s="527"/>
      <c r="J79" s="527"/>
      <c r="K79" s="527"/>
      <c r="L79" s="527"/>
      <c r="M79" s="527"/>
    </row>
    <row r="80" spans="1:13" ht="60" customHeight="1" x14ac:dyDescent="0.3">
      <c r="B80" s="163" t="s">
        <v>166</v>
      </c>
      <c r="C80" s="77"/>
      <c r="D80" s="77"/>
      <c r="E80" s="77"/>
      <c r="F80" s="77"/>
      <c r="G80" s="528"/>
      <c r="H80" s="528"/>
      <c r="I80" s="528"/>
      <c r="J80" s="528"/>
      <c r="K80" s="528"/>
      <c r="L80" s="528"/>
      <c r="M80" s="528"/>
    </row>
    <row r="81" spans="1:13" ht="20.149999999999999" customHeight="1" x14ac:dyDescent="0.3">
      <c r="A81" s="4"/>
      <c r="B81" s="164" t="s">
        <v>167</v>
      </c>
      <c r="G81" s="52"/>
      <c r="H81" s="52"/>
      <c r="I81" s="52"/>
      <c r="J81" s="52"/>
      <c r="K81" s="52"/>
      <c r="L81" s="52"/>
      <c r="M81" s="52"/>
    </row>
    <row r="82" spans="1:13" ht="6" customHeight="1" x14ac:dyDescent="0.3"/>
    <row r="83" spans="1:13" ht="19.5" customHeight="1" x14ac:dyDescent="0.3">
      <c r="A83" s="533" t="s">
        <v>170</v>
      </c>
      <c r="B83" s="534"/>
      <c r="C83" s="534"/>
      <c r="D83" s="534"/>
      <c r="E83" s="534"/>
      <c r="F83" s="534"/>
      <c r="G83" s="527"/>
      <c r="H83" s="527"/>
      <c r="I83" s="527"/>
      <c r="J83" s="527"/>
      <c r="K83" s="527"/>
      <c r="L83" s="527"/>
      <c r="M83" s="527"/>
    </row>
    <row r="84" spans="1:13" ht="20.149999999999999" customHeight="1" x14ac:dyDescent="0.3">
      <c r="B84" s="171" t="s">
        <v>161</v>
      </c>
      <c r="C84" s="171"/>
      <c r="D84" s="171"/>
      <c r="E84" s="171"/>
      <c r="F84" s="171"/>
      <c r="G84" s="527"/>
      <c r="H84" s="527"/>
      <c r="I84" s="527"/>
      <c r="J84" s="527"/>
      <c r="K84" s="527"/>
      <c r="L84" s="527"/>
      <c r="M84" s="527"/>
    </row>
    <row r="85" spans="1:13" ht="20.149999999999999" customHeight="1" x14ac:dyDescent="0.3">
      <c r="B85" s="77" t="s">
        <v>162</v>
      </c>
      <c r="C85" s="77"/>
      <c r="D85" s="77"/>
      <c r="E85" s="77"/>
      <c r="F85" s="77"/>
      <c r="G85" s="527"/>
      <c r="H85" s="527"/>
      <c r="I85" s="527"/>
      <c r="J85" s="527"/>
      <c r="K85" s="527"/>
      <c r="L85" s="527"/>
      <c r="M85" s="527"/>
    </row>
    <row r="86" spans="1:13" ht="20.149999999999999" customHeight="1" x14ac:dyDescent="0.3">
      <c r="B86" s="77" t="s">
        <v>163</v>
      </c>
      <c r="C86" s="77"/>
      <c r="D86" s="77"/>
      <c r="E86" s="77"/>
      <c r="F86" s="77"/>
      <c r="G86" s="529"/>
      <c r="H86" s="529"/>
      <c r="I86" s="529"/>
      <c r="J86" s="529"/>
      <c r="K86" s="529"/>
      <c r="L86" s="529"/>
      <c r="M86" s="529"/>
    </row>
    <row r="87" spans="1:13" ht="20.149999999999999" customHeight="1" x14ac:dyDescent="0.3">
      <c r="B87" s="77" t="s">
        <v>164</v>
      </c>
      <c r="C87" s="77"/>
      <c r="D87" s="77"/>
      <c r="E87" s="77"/>
      <c r="F87" s="77"/>
      <c r="G87" s="526"/>
      <c r="H87" s="526"/>
      <c r="I87" s="526"/>
      <c r="J87" s="526"/>
      <c r="K87" s="526"/>
      <c r="L87" s="526"/>
      <c r="M87" s="526"/>
    </row>
    <row r="88" spans="1:13" ht="20.149999999999999" customHeight="1" x14ac:dyDescent="0.3">
      <c r="B88" s="77" t="s">
        <v>165</v>
      </c>
      <c r="C88" s="77"/>
      <c r="D88" s="77"/>
      <c r="E88" s="77"/>
      <c r="F88" s="77"/>
      <c r="G88" s="527"/>
      <c r="H88" s="527"/>
      <c r="I88" s="527"/>
      <c r="J88" s="527"/>
      <c r="K88" s="527"/>
      <c r="L88" s="527"/>
      <c r="M88" s="527"/>
    </row>
    <row r="89" spans="1:13" ht="60" customHeight="1" x14ac:dyDescent="0.3">
      <c r="B89" s="163" t="s">
        <v>166</v>
      </c>
      <c r="C89" s="77"/>
      <c r="D89" s="77"/>
      <c r="E89" s="77"/>
      <c r="F89" s="77"/>
      <c r="G89" s="528"/>
      <c r="H89" s="528"/>
      <c r="I89" s="528"/>
      <c r="J89" s="528"/>
      <c r="K89" s="528"/>
      <c r="L89" s="528"/>
      <c r="M89" s="528"/>
    </row>
    <row r="90" spans="1:13" ht="20.149999999999999" customHeight="1" x14ac:dyDescent="0.3">
      <c r="A90" s="4"/>
      <c r="B90" s="164" t="s">
        <v>167</v>
      </c>
      <c r="G90" s="52"/>
      <c r="H90" s="52"/>
      <c r="I90" s="52"/>
      <c r="J90" s="52"/>
      <c r="K90" s="52"/>
      <c r="L90" s="52"/>
      <c r="M90" s="52"/>
    </row>
    <row r="91" spans="1:13" ht="6" customHeight="1" x14ac:dyDescent="0.3"/>
    <row r="92" spans="1:13" ht="20.149999999999999" customHeight="1" x14ac:dyDescent="0.3">
      <c r="A92" s="162" t="s">
        <v>171</v>
      </c>
      <c r="B92" s="171"/>
      <c r="C92" s="171"/>
      <c r="D92" s="171"/>
      <c r="E92" s="171"/>
      <c r="F92" s="171"/>
      <c r="G92" s="527"/>
      <c r="H92" s="527"/>
      <c r="I92" s="527"/>
      <c r="J92" s="527"/>
      <c r="K92" s="527"/>
      <c r="L92" s="527"/>
      <c r="M92" s="527"/>
    </row>
    <row r="93" spans="1:13" ht="20.149999999999999" customHeight="1" x14ac:dyDescent="0.3">
      <c r="B93" s="171" t="s">
        <v>161</v>
      </c>
      <c r="C93" s="171"/>
      <c r="D93" s="171"/>
      <c r="E93" s="171"/>
      <c r="F93" s="171"/>
      <c r="G93" s="527"/>
      <c r="H93" s="527"/>
      <c r="I93" s="527"/>
      <c r="J93" s="527"/>
      <c r="K93" s="527"/>
      <c r="L93" s="527"/>
      <c r="M93" s="527"/>
    </row>
    <row r="94" spans="1:13" ht="20.149999999999999" customHeight="1" x14ac:dyDescent="0.3">
      <c r="B94" s="77" t="s">
        <v>162</v>
      </c>
      <c r="C94" s="77"/>
      <c r="D94" s="77"/>
      <c r="E94" s="77"/>
      <c r="F94" s="77"/>
      <c r="G94" s="527"/>
      <c r="H94" s="527"/>
      <c r="I94" s="527"/>
      <c r="J94" s="527"/>
      <c r="K94" s="527"/>
      <c r="L94" s="527"/>
      <c r="M94" s="527"/>
    </row>
    <row r="95" spans="1:13" ht="20.149999999999999" customHeight="1" x14ac:dyDescent="0.3">
      <c r="B95" s="77" t="s">
        <v>163</v>
      </c>
      <c r="C95" s="77"/>
      <c r="D95" s="77"/>
      <c r="E95" s="77"/>
      <c r="F95" s="77"/>
      <c r="G95" s="529"/>
      <c r="H95" s="529"/>
      <c r="I95" s="529"/>
      <c r="J95" s="529"/>
      <c r="K95" s="529"/>
      <c r="L95" s="529"/>
      <c r="M95" s="529"/>
    </row>
    <row r="96" spans="1:13" ht="20.149999999999999" customHeight="1" x14ac:dyDescent="0.3">
      <c r="B96" s="77" t="s">
        <v>164</v>
      </c>
      <c r="C96" s="77"/>
      <c r="D96" s="77"/>
      <c r="E96" s="77"/>
      <c r="F96" s="77"/>
      <c r="G96" s="526"/>
      <c r="H96" s="526"/>
      <c r="I96" s="526"/>
      <c r="J96" s="526"/>
      <c r="K96" s="526"/>
      <c r="L96" s="526"/>
      <c r="M96" s="526"/>
    </row>
    <row r="97" spans="1:13" ht="20.149999999999999" customHeight="1" x14ac:dyDescent="0.3">
      <c r="B97" s="77" t="s">
        <v>165</v>
      </c>
      <c r="C97" s="77"/>
      <c r="D97" s="77"/>
      <c r="E97" s="77"/>
      <c r="F97" s="77"/>
      <c r="G97" s="527"/>
      <c r="H97" s="527"/>
      <c r="I97" s="527"/>
      <c r="J97" s="527"/>
      <c r="K97" s="527"/>
      <c r="L97" s="527"/>
      <c r="M97" s="527"/>
    </row>
    <row r="98" spans="1:13" ht="60" customHeight="1" x14ac:dyDescent="0.3">
      <c r="B98" s="163" t="s">
        <v>166</v>
      </c>
      <c r="C98" s="77"/>
      <c r="D98" s="77"/>
      <c r="E98" s="77"/>
      <c r="F98" s="77"/>
      <c r="G98" s="528"/>
      <c r="H98" s="528"/>
      <c r="I98" s="528"/>
      <c r="J98" s="528"/>
      <c r="K98" s="528"/>
      <c r="L98" s="528"/>
      <c r="M98" s="528"/>
    </row>
    <row r="99" spans="1:13" ht="20.149999999999999" customHeight="1" x14ac:dyDescent="0.3">
      <c r="A99" s="4"/>
      <c r="B99" s="164" t="s">
        <v>167</v>
      </c>
      <c r="G99" s="52"/>
      <c r="H99" s="52"/>
      <c r="I99" s="52"/>
      <c r="J99" s="52"/>
      <c r="K99" s="52"/>
      <c r="L99" s="52"/>
      <c r="M99" s="52"/>
    </row>
    <row r="100" spans="1:13" ht="6" customHeight="1" x14ac:dyDescent="0.3"/>
    <row r="101" spans="1:13" ht="20.149999999999999" customHeight="1" x14ac:dyDescent="0.3">
      <c r="A101" s="162" t="s">
        <v>172</v>
      </c>
      <c r="B101" s="171"/>
      <c r="C101" s="171"/>
      <c r="D101" s="171"/>
      <c r="E101" s="171"/>
      <c r="F101" s="171"/>
      <c r="G101" s="527"/>
      <c r="H101" s="527"/>
      <c r="I101" s="527"/>
      <c r="J101" s="527"/>
      <c r="K101" s="527"/>
      <c r="L101" s="527"/>
      <c r="M101" s="527"/>
    </row>
    <row r="102" spans="1:13" ht="20.149999999999999" customHeight="1" x14ac:dyDescent="0.3">
      <c r="B102" s="171" t="s">
        <v>161</v>
      </c>
      <c r="C102" s="171"/>
      <c r="D102" s="171"/>
      <c r="E102" s="171"/>
      <c r="F102" s="171"/>
      <c r="G102" s="527"/>
      <c r="H102" s="527"/>
      <c r="I102" s="527"/>
      <c r="J102" s="527"/>
      <c r="K102" s="527"/>
      <c r="L102" s="527"/>
      <c r="M102" s="527"/>
    </row>
    <row r="103" spans="1:13" ht="20.149999999999999" customHeight="1" x14ac:dyDescent="0.3">
      <c r="B103" s="77" t="s">
        <v>162</v>
      </c>
      <c r="C103" s="77"/>
      <c r="D103" s="77"/>
      <c r="E103" s="77"/>
      <c r="F103" s="77"/>
      <c r="G103" s="527"/>
      <c r="H103" s="527"/>
      <c r="I103" s="527"/>
      <c r="J103" s="527"/>
      <c r="K103" s="527"/>
      <c r="L103" s="527"/>
      <c r="M103" s="527"/>
    </row>
    <row r="104" spans="1:13" ht="20.149999999999999" customHeight="1" x14ac:dyDescent="0.3">
      <c r="B104" s="77" t="s">
        <v>163</v>
      </c>
      <c r="C104" s="77"/>
      <c r="D104" s="77"/>
      <c r="E104" s="77"/>
      <c r="F104" s="77"/>
      <c r="G104" s="529"/>
      <c r="H104" s="529"/>
      <c r="I104" s="529"/>
      <c r="J104" s="529"/>
      <c r="K104" s="529"/>
      <c r="L104" s="529"/>
      <c r="M104" s="529"/>
    </row>
    <row r="105" spans="1:13" ht="20.149999999999999" customHeight="1" x14ac:dyDescent="0.3">
      <c r="B105" s="77" t="s">
        <v>164</v>
      </c>
      <c r="C105" s="77"/>
      <c r="D105" s="77"/>
      <c r="E105" s="77"/>
      <c r="F105" s="77"/>
      <c r="G105" s="526"/>
      <c r="H105" s="526"/>
      <c r="I105" s="526"/>
      <c r="J105" s="526"/>
      <c r="K105" s="526"/>
      <c r="L105" s="526"/>
      <c r="M105" s="526"/>
    </row>
    <row r="106" spans="1:13" ht="20.149999999999999" customHeight="1" x14ac:dyDescent="0.3">
      <c r="B106" s="77" t="s">
        <v>165</v>
      </c>
      <c r="C106" s="77"/>
      <c r="D106" s="77"/>
      <c r="E106" s="77"/>
      <c r="F106" s="77"/>
      <c r="G106" s="527"/>
      <c r="H106" s="527"/>
      <c r="I106" s="527"/>
      <c r="J106" s="527"/>
      <c r="K106" s="527"/>
      <c r="L106" s="527"/>
      <c r="M106" s="527"/>
    </row>
    <row r="107" spans="1:13" ht="60" customHeight="1" x14ac:dyDescent="0.3">
      <c r="B107" s="163" t="s">
        <v>166</v>
      </c>
      <c r="C107" s="77"/>
      <c r="D107" s="77"/>
      <c r="E107" s="77"/>
      <c r="F107" s="77"/>
      <c r="G107" s="528"/>
      <c r="H107" s="528"/>
      <c r="I107" s="528"/>
      <c r="J107" s="528"/>
      <c r="K107" s="528"/>
      <c r="L107" s="528"/>
      <c r="M107" s="528"/>
    </row>
    <row r="108" spans="1:13" ht="20.149999999999999" customHeight="1" x14ac:dyDescent="0.3">
      <c r="A108" s="4"/>
      <c r="B108" s="164" t="s">
        <v>167</v>
      </c>
      <c r="G108" s="52"/>
      <c r="H108" s="52"/>
      <c r="I108" s="52"/>
      <c r="J108" s="52"/>
      <c r="K108" s="52"/>
      <c r="L108" s="52"/>
      <c r="M108" s="52"/>
    </row>
    <row r="109" spans="1:13" ht="6" customHeight="1" x14ac:dyDescent="0.3"/>
    <row r="110" spans="1:13" ht="20.149999999999999" customHeight="1" x14ac:dyDescent="0.3">
      <c r="A110" s="162" t="s">
        <v>173</v>
      </c>
      <c r="B110" s="171"/>
      <c r="C110" s="171"/>
      <c r="D110" s="171"/>
      <c r="E110" s="171"/>
      <c r="F110" s="171"/>
      <c r="G110" s="527"/>
      <c r="H110" s="527"/>
      <c r="I110" s="527"/>
      <c r="J110" s="527"/>
      <c r="K110" s="527"/>
      <c r="L110" s="527"/>
      <c r="M110" s="527"/>
    </row>
    <row r="111" spans="1:13" ht="20.149999999999999" customHeight="1" x14ac:dyDescent="0.3">
      <c r="B111" s="171" t="s">
        <v>161</v>
      </c>
      <c r="C111" s="171"/>
      <c r="D111" s="171"/>
      <c r="E111" s="171"/>
      <c r="F111" s="171"/>
      <c r="G111" s="527"/>
      <c r="H111" s="527"/>
      <c r="I111" s="527"/>
      <c r="J111" s="527"/>
      <c r="K111" s="527"/>
      <c r="L111" s="527"/>
      <c r="M111" s="527"/>
    </row>
    <row r="112" spans="1:13" ht="20.149999999999999" customHeight="1" x14ac:dyDescent="0.3">
      <c r="B112" s="77" t="s">
        <v>162</v>
      </c>
      <c r="C112" s="77"/>
      <c r="D112" s="77"/>
      <c r="E112" s="77"/>
      <c r="F112" s="77"/>
      <c r="G112" s="527"/>
      <c r="H112" s="527"/>
      <c r="I112" s="527"/>
      <c r="J112" s="527"/>
      <c r="K112" s="527"/>
      <c r="L112" s="527"/>
      <c r="M112" s="527"/>
    </row>
    <row r="113" spans="1:13" ht="20.149999999999999" customHeight="1" x14ac:dyDescent="0.3">
      <c r="B113" s="77" t="s">
        <v>163</v>
      </c>
      <c r="C113" s="77"/>
      <c r="D113" s="77"/>
      <c r="E113" s="77"/>
      <c r="F113" s="77"/>
      <c r="G113" s="529"/>
      <c r="H113" s="529"/>
      <c r="I113" s="529"/>
      <c r="J113" s="529"/>
      <c r="K113" s="529"/>
      <c r="L113" s="529"/>
      <c r="M113" s="529"/>
    </row>
    <row r="114" spans="1:13" ht="20.149999999999999" customHeight="1" x14ac:dyDescent="0.3">
      <c r="B114" s="77" t="s">
        <v>164</v>
      </c>
      <c r="C114" s="77"/>
      <c r="D114" s="77"/>
      <c r="E114" s="77"/>
      <c r="F114" s="77"/>
      <c r="G114" s="526"/>
      <c r="H114" s="526"/>
      <c r="I114" s="526"/>
      <c r="J114" s="526"/>
      <c r="K114" s="526"/>
      <c r="L114" s="526"/>
      <c r="M114" s="526"/>
    </row>
    <row r="115" spans="1:13" ht="20.149999999999999" customHeight="1" x14ac:dyDescent="0.3">
      <c r="B115" s="77" t="s">
        <v>165</v>
      </c>
      <c r="C115" s="77"/>
      <c r="D115" s="77"/>
      <c r="E115" s="77"/>
      <c r="F115" s="77"/>
      <c r="G115" s="527"/>
      <c r="H115" s="527"/>
      <c r="I115" s="527"/>
      <c r="J115" s="527"/>
      <c r="K115" s="527"/>
      <c r="L115" s="527"/>
      <c r="M115" s="527"/>
    </row>
    <row r="116" spans="1:13" ht="60" customHeight="1" x14ac:dyDescent="0.3">
      <c r="B116" s="163" t="s">
        <v>166</v>
      </c>
      <c r="C116" s="77"/>
      <c r="D116" s="77"/>
      <c r="E116" s="77"/>
      <c r="F116" s="77"/>
      <c r="G116" s="530"/>
      <c r="H116" s="530"/>
      <c r="I116" s="530"/>
      <c r="J116" s="530"/>
      <c r="K116" s="530"/>
      <c r="L116" s="530"/>
      <c r="M116" s="530"/>
    </row>
    <row r="117" spans="1:13" ht="20.149999999999999" customHeight="1" x14ac:dyDescent="0.3">
      <c r="A117" s="4"/>
      <c r="B117" s="164" t="s">
        <v>167</v>
      </c>
      <c r="G117" s="54"/>
      <c r="H117" s="54"/>
      <c r="I117" s="54"/>
      <c r="J117" s="54"/>
      <c r="K117" s="54"/>
      <c r="L117" s="54"/>
      <c r="M117" s="54"/>
    </row>
    <row r="118" spans="1:13" ht="31" customHeight="1" x14ac:dyDescent="0.3">
      <c r="B118" s="531" t="s">
        <v>174</v>
      </c>
      <c r="C118" s="532"/>
      <c r="D118" s="532"/>
      <c r="E118" s="532"/>
      <c r="F118" s="532"/>
      <c r="G118" s="532"/>
      <c r="H118" s="532"/>
      <c r="I118" s="532"/>
      <c r="J118" s="532"/>
      <c r="K118" s="532"/>
      <c r="L118" s="532"/>
      <c r="M118" s="532"/>
    </row>
    <row r="119" spans="1:13" ht="6" customHeight="1" x14ac:dyDescent="0.3"/>
    <row r="120" spans="1:13" ht="20.149999999999999" customHeight="1" x14ac:dyDescent="0.3">
      <c r="A120" s="162" t="s">
        <v>175</v>
      </c>
      <c r="B120" s="171"/>
      <c r="C120" s="171"/>
      <c r="D120" s="171"/>
      <c r="E120" s="171"/>
      <c r="F120" s="171"/>
      <c r="G120" s="527"/>
      <c r="H120" s="527"/>
      <c r="I120" s="527"/>
      <c r="J120" s="527"/>
      <c r="K120" s="527"/>
      <c r="L120" s="527"/>
      <c r="M120" s="527"/>
    </row>
    <row r="121" spans="1:13" ht="20.149999999999999" customHeight="1" x14ac:dyDescent="0.3">
      <c r="B121" s="171" t="s">
        <v>161</v>
      </c>
      <c r="C121" s="171"/>
      <c r="D121" s="171"/>
      <c r="E121" s="171"/>
      <c r="F121" s="171"/>
      <c r="G121" s="527"/>
      <c r="H121" s="527"/>
      <c r="I121" s="527"/>
      <c r="J121" s="527"/>
      <c r="K121" s="527"/>
      <c r="L121" s="527"/>
      <c r="M121" s="527"/>
    </row>
    <row r="122" spans="1:13" ht="20.149999999999999" customHeight="1" x14ac:dyDescent="0.3">
      <c r="B122" s="77" t="s">
        <v>162</v>
      </c>
      <c r="C122" s="77"/>
      <c r="D122" s="77"/>
      <c r="E122" s="77"/>
      <c r="F122" s="77"/>
      <c r="G122" s="527"/>
      <c r="H122" s="527"/>
      <c r="I122" s="527"/>
      <c r="J122" s="527"/>
      <c r="K122" s="527"/>
      <c r="L122" s="527"/>
      <c r="M122" s="527"/>
    </row>
    <row r="123" spans="1:13" ht="20.149999999999999" customHeight="1" x14ac:dyDescent="0.3">
      <c r="B123" s="77" t="s">
        <v>163</v>
      </c>
      <c r="C123" s="77"/>
      <c r="D123" s="77"/>
      <c r="E123" s="77"/>
      <c r="F123" s="77"/>
      <c r="G123" s="529"/>
      <c r="H123" s="529"/>
      <c r="I123" s="529"/>
      <c r="J123" s="529"/>
      <c r="K123" s="529"/>
      <c r="L123" s="529"/>
      <c r="M123" s="529"/>
    </row>
    <row r="124" spans="1:13" ht="20.149999999999999" customHeight="1" x14ac:dyDescent="0.3">
      <c r="B124" s="77" t="s">
        <v>164</v>
      </c>
      <c r="C124" s="77"/>
      <c r="D124" s="77"/>
      <c r="E124" s="77"/>
      <c r="F124" s="77"/>
      <c r="G124" s="526"/>
      <c r="H124" s="526"/>
      <c r="I124" s="526"/>
      <c r="J124" s="526"/>
      <c r="K124" s="526"/>
      <c r="L124" s="526"/>
      <c r="M124" s="526"/>
    </row>
    <row r="125" spans="1:13" ht="20.149999999999999" customHeight="1" x14ac:dyDescent="0.3">
      <c r="B125" s="77" t="s">
        <v>165</v>
      </c>
      <c r="C125" s="77"/>
      <c r="D125" s="77"/>
      <c r="E125" s="77"/>
      <c r="F125" s="77"/>
      <c r="G125" s="527"/>
      <c r="H125" s="527"/>
      <c r="I125" s="527"/>
      <c r="J125" s="527"/>
      <c r="K125" s="527"/>
      <c r="L125" s="527"/>
      <c r="M125" s="527"/>
    </row>
    <row r="126" spans="1:13" ht="60" customHeight="1" x14ac:dyDescent="0.3">
      <c r="B126" s="163" t="s">
        <v>166</v>
      </c>
      <c r="C126" s="77"/>
      <c r="D126" s="77"/>
      <c r="E126" s="77"/>
      <c r="F126" s="77"/>
      <c r="G126" s="528"/>
      <c r="H126" s="528"/>
      <c r="I126" s="528"/>
      <c r="J126" s="528"/>
      <c r="K126" s="528"/>
      <c r="L126" s="528"/>
      <c r="M126" s="528"/>
    </row>
    <row r="127" spans="1:13" ht="20.149999999999999" customHeight="1" x14ac:dyDescent="0.3">
      <c r="A127" s="4"/>
      <c r="B127" s="164" t="s">
        <v>167</v>
      </c>
    </row>
    <row r="128" spans="1:13" ht="6" customHeight="1" x14ac:dyDescent="0.3"/>
    <row r="129" spans="1:13" ht="20.149999999999999" customHeight="1" x14ac:dyDescent="0.3">
      <c r="A129" s="162" t="s">
        <v>176</v>
      </c>
      <c r="B129" s="171"/>
      <c r="C129" s="171"/>
      <c r="D129" s="171"/>
      <c r="E129" s="171"/>
      <c r="F129" s="171"/>
      <c r="G129" s="527"/>
      <c r="H129" s="527"/>
      <c r="I129" s="527"/>
      <c r="J129" s="527"/>
      <c r="K129" s="527"/>
      <c r="L129" s="527"/>
      <c r="M129" s="527"/>
    </row>
    <row r="130" spans="1:13" ht="20.149999999999999" customHeight="1" x14ac:dyDescent="0.3">
      <c r="B130" s="171" t="s">
        <v>161</v>
      </c>
      <c r="C130" s="171"/>
      <c r="D130" s="171"/>
      <c r="E130" s="171"/>
      <c r="F130" s="171"/>
      <c r="G130" s="527"/>
      <c r="H130" s="527"/>
      <c r="I130" s="527"/>
      <c r="J130" s="527"/>
      <c r="K130" s="527"/>
      <c r="L130" s="527"/>
      <c r="M130" s="527"/>
    </row>
    <row r="131" spans="1:13" ht="20.149999999999999" customHeight="1" x14ac:dyDescent="0.3">
      <c r="B131" s="77" t="s">
        <v>162</v>
      </c>
      <c r="C131" s="77"/>
      <c r="D131" s="77"/>
      <c r="E131" s="77"/>
      <c r="F131" s="77"/>
      <c r="G131" s="527"/>
      <c r="H131" s="527"/>
      <c r="I131" s="527"/>
      <c r="J131" s="527"/>
      <c r="K131" s="527"/>
      <c r="L131" s="527"/>
      <c r="M131" s="527"/>
    </row>
    <row r="132" spans="1:13" ht="20.149999999999999" customHeight="1" x14ac:dyDescent="0.3">
      <c r="B132" s="77" t="s">
        <v>163</v>
      </c>
      <c r="C132" s="77"/>
      <c r="D132" s="77"/>
      <c r="E132" s="77"/>
      <c r="F132" s="77"/>
      <c r="G132" s="529"/>
      <c r="H132" s="529"/>
      <c r="I132" s="529"/>
      <c r="J132" s="529"/>
      <c r="K132" s="529"/>
      <c r="L132" s="529"/>
      <c r="M132" s="529"/>
    </row>
    <row r="133" spans="1:13" ht="20.149999999999999" customHeight="1" x14ac:dyDescent="0.3">
      <c r="B133" s="77" t="s">
        <v>164</v>
      </c>
      <c r="C133" s="77"/>
      <c r="D133" s="77"/>
      <c r="E133" s="77"/>
      <c r="F133" s="77"/>
      <c r="G133" s="526"/>
      <c r="H133" s="526"/>
      <c r="I133" s="526"/>
      <c r="J133" s="526"/>
      <c r="K133" s="526"/>
      <c r="L133" s="526"/>
      <c r="M133" s="526"/>
    </row>
    <row r="134" spans="1:13" ht="20.149999999999999" customHeight="1" x14ac:dyDescent="0.3">
      <c r="B134" s="77" t="s">
        <v>165</v>
      </c>
      <c r="C134" s="77"/>
      <c r="D134" s="77"/>
      <c r="E134" s="77"/>
      <c r="F134" s="77"/>
      <c r="G134" s="527"/>
      <c r="H134" s="527"/>
      <c r="I134" s="527"/>
      <c r="J134" s="527"/>
      <c r="K134" s="527"/>
      <c r="L134" s="527"/>
      <c r="M134" s="527"/>
    </row>
    <row r="135" spans="1:13" ht="60" customHeight="1" x14ac:dyDescent="0.3">
      <c r="B135" s="163" t="s">
        <v>166</v>
      </c>
      <c r="C135" s="77"/>
      <c r="D135" s="77"/>
      <c r="E135" s="77"/>
      <c r="F135" s="77"/>
      <c r="G135" s="528"/>
      <c r="H135" s="528"/>
      <c r="I135" s="528"/>
      <c r="J135" s="528"/>
      <c r="K135" s="528"/>
      <c r="L135" s="528"/>
      <c r="M135" s="528"/>
    </row>
    <row r="136" spans="1:13" ht="20.149999999999999" customHeight="1" x14ac:dyDescent="0.3">
      <c r="A136" s="4"/>
      <c r="B136" s="164" t="s">
        <v>167</v>
      </c>
      <c r="G136" s="52"/>
      <c r="H136" s="52"/>
      <c r="I136" s="52"/>
      <c r="J136" s="52"/>
      <c r="K136" s="52"/>
      <c r="L136" s="52"/>
      <c r="M136" s="52"/>
    </row>
    <row r="137" spans="1:13" ht="6" customHeight="1" x14ac:dyDescent="0.3"/>
    <row r="138" spans="1:13" ht="20.149999999999999" customHeight="1" x14ac:dyDescent="0.3">
      <c r="A138" s="162" t="s">
        <v>177</v>
      </c>
      <c r="B138" s="171"/>
      <c r="C138" s="171"/>
      <c r="D138" s="171"/>
      <c r="E138" s="171"/>
      <c r="F138" s="171"/>
      <c r="G138" s="527"/>
      <c r="H138" s="527"/>
      <c r="I138" s="527"/>
      <c r="J138" s="527"/>
      <c r="K138" s="527"/>
      <c r="L138" s="527"/>
      <c r="M138" s="527"/>
    </row>
    <row r="139" spans="1:13" ht="20.149999999999999" customHeight="1" x14ac:dyDescent="0.3">
      <c r="B139" s="171" t="s">
        <v>161</v>
      </c>
      <c r="C139" s="171"/>
      <c r="D139" s="171"/>
      <c r="E139" s="171"/>
      <c r="F139" s="171"/>
      <c r="G139" s="527"/>
      <c r="H139" s="527"/>
      <c r="I139" s="527"/>
      <c r="J139" s="527"/>
      <c r="K139" s="527"/>
      <c r="L139" s="527"/>
      <c r="M139" s="527"/>
    </row>
    <row r="140" spans="1:13" ht="20.149999999999999" customHeight="1" x14ac:dyDescent="0.3">
      <c r="B140" s="77" t="s">
        <v>162</v>
      </c>
      <c r="C140" s="77"/>
      <c r="D140" s="77"/>
      <c r="E140" s="77"/>
      <c r="F140" s="77"/>
      <c r="G140" s="527"/>
      <c r="H140" s="527"/>
      <c r="I140" s="527"/>
      <c r="J140" s="527"/>
      <c r="K140" s="527"/>
      <c r="L140" s="527"/>
      <c r="M140" s="527"/>
    </row>
    <row r="141" spans="1:13" ht="20.149999999999999" customHeight="1" x14ac:dyDescent="0.3">
      <c r="B141" s="77" t="s">
        <v>163</v>
      </c>
      <c r="C141" s="77"/>
      <c r="D141" s="77"/>
      <c r="E141" s="77"/>
      <c r="F141" s="77"/>
      <c r="G141" s="529"/>
      <c r="H141" s="529"/>
      <c r="I141" s="529"/>
      <c r="J141" s="529"/>
      <c r="K141" s="529"/>
      <c r="L141" s="529"/>
      <c r="M141" s="529"/>
    </row>
    <row r="142" spans="1:13" ht="20.149999999999999" customHeight="1" x14ac:dyDescent="0.3">
      <c r="B142" s="77" t="s">
        <v>164</v>
      </c>
      <c r="C142" s="77"/>
      <c r="D142" s="77"/>
      <c r="E142" s="77"/>
      <c r="F142" s="77"/>
      <c r="G142" s="526"/>
      <c r="H142" s="526"/>
      <c r="I142" s="526"/>
      <c r="J142" s="526"/>
      <c r="K142" s="526"/>
      <c r="L142" s="526"/>
      <c r="M142" s="526"/>
    </row>
    <row r="143" spans="1:13" ht="20.149999999999999" customHeight="1" x14ac:dyDescent="0.3">
      <c r="B143" s="77" t="s">
        <v>165</v>
      </c>
      <c r="C143" s="77"/>
      <c r="D143" s="77"/>
      <c r="E143" s="77"/>
      <c r="F143" s="77"/>
      <c r="G143" s="527"/>
      <c r="H143" s="527"/>
      <c r="I143" s="527"/>
      <c r="J143" s="527"/>
      <c r="K143" s="527"/>
      <c r="L143" s="527"/>
      <c r="M143" s="527"/>
    </row>
    <row r="144" spans="1:13" ht="60" customHeight="1" x14ac:dyDescent="0.3">
      <c r="B144" s="163" t="s">
        <v>166</v>
      </c>
      <c r="C144" s="77"/>
      <c r="D144" s="77"/>
      <c r="E144" s="77"/>
      <c r="F144" s="77"/>
      <c r="G144" s="528"/>
      <c r="H144" s="528"/>
      <c r="I144" s="528"/>
      <c r="J144" s="528"/>
      <c r="K144" s="528"/>
      <c r="L144" s="528"/>
      <c r="M144" s="528"/>
    </row>
    <row r="145" spans="1:2" ht="20.149999999999999" customHeight="1" x14ac:dyDescent="0.3">
      <c r="A145" s="4"/>
      <c r="B145" s="20" t="s">
        <v>167</v>
      </c>
    </row>
    <row r="157" spans="1:2" ht="20.149999999999999" customHeight="1" x14ac:dyDescent="0.3"/>
  </sheetData>
  <sheetProtection algorithmName="SHA-512" hashValue="GSCtp18iyoBLHRrTrs5NC0Y7Zu7zWNonyvVC+Id5jkqxpH5bse6ZcQlErse78uLixzkpVdvOsNsSpQEtKpIcLA==" saltValue="bCVQrMLxOJg2iGTK4V2Ecg==" spinCount="100000" sheet="1" objects="1" scenarios="1"/>
  <mergeCells count="92">
    <mergeCell ref="G87:M87"/>
    <mergeCell ref="G88:M88"/>
    <mergeCell ref="G89:M89"/>
    <mergeCell ref="A1:M1"/>
    <mergeCell ref="A2:M2"/>
    <mergeCell ref="A6:F6"/>
    <mergeCell ref="A8:M8"/>
    <mergeCell ref="A7:F7"/>
    <mergeCell ref="G76:M76"/>
    <mergeCell ref="G77:M77"/>
    <mergeCell ref="G78:M78"/>
    <mergeCell ref="G79:M79"/>
    <mergeCell ref="G80:M80"/>
    <mergeCell ref="G68:M68"/>
    <mergeCell ref="G69:M69"/>
    <mergeCell ref="G70:M70"/>
    <mergeCell ref="G74:M74"/>
    <mergeCell ref="G75:M75"/>
    <mergeCell ref="E46:M46"/>
    <mergeCell ref="G64:M64"/>
    <mergeCell ref="G65:M65"/>
    <mergeCell ref="G66:M66"/>
    <mergeCell ref="G67:M67"/>
    <mergeCell ref="G50:M50"/>
    <mergeCell ref="G52:M52"/>
    <mergeCell ref="A83:F83"/>
    <mergeCell ref="G83:M83"/>
    <mergeCell ref="G84:M84"/>
    <mergeCell ref="G85:M85"/>
    <mergeCell ref="G86:M86"/>
    <mergeCell ref="G92:M92"/>
    <mergeCell ref="G93:M93"/>
    <mergeCell ref="G94:M94"/>
    <mergeCell ref="G95:M95"/>
    <mergeCell ref="G96:M96"/>
    <mergeCell ref="G97:M97"/>
    <mergeCell ref="G98:M98"/>
    <mergeCell ref="G101:M101"/>
    <mergeCell ref="G102:M102"/>
    <mergeCell ref="G103:M103"/>
    <mergeCell ref="G104:M104"/>
    <mergeCell ref="G105:M105"/>
    <mergeCell ref="G106:M106"/>
    <mergeCell ref="G107:M107"/>
    <mergeCell ref="G110:M110"/>
    <mergeCell ref="G111:M111"/>
    <mergeCell ref="G112:M112"/>
    <mergeCell ref="G113:M113"/>
    <mergeCell ref="G114:M114"/>
    <mergeCell ref="G115:M115"/>
    <mergeCell ref="G125:M125"/>
    <mergeCell ref="G126:M126"/>
    <mergeCell ref="G129:M129"/>
    <mergeCell ref="G116:M116"/>
    <mergeCell ref="B118:M118"/>
    <mergeCell ref="G120:M120"/>
    <mergeCell ref="G121:M121"/>
    <mergeCell ref="G122:M122"/>
    <mergeCell ref="G29:M29"/>
    <mergeCell ref="G142:M142"/>
    <mergeCell ref="G143:M143"/>
    <mergeCell ref="G144:M144"/>
    <mergeCell ref="G135:M135"/>
    <mergeCell ref="G138:M138"/>
    <mergeCell ref="G139:M139"/>
    <mergeCell ref="G140:M140"/>
    <mergeCell ref="G141:M141"/>
    <mergeCell ref="G130:M130"/>
    <mergeCell ref="G131:M131"/>
    <mergeCell ref="G132:M132"/>
    <mergeCell ref="G133:M133"/>
    <mergeCell ref="G134:M134"/>
    <mergeCell ref="G123:M123"/>
    <mergeCell ref="G124:M124"/>
    <mergeCell ref="G24:M24"/>
    <mergeCell ref="G25:M25"/>
    <mergeCell ref="G26:M26"/>
    <mergeCell ref="G27:M27"/>
    <mergeCell ref="G28:M28"/>
    <mergeCell ref="L6:M6"/>
    <mergeCell ref="I6:K6"/>
    <mergeCell ref="I7:K7"/>
    <mergeCell ref="G7:H7"/>
    <mergeCell ref="G6:H6"/>
    <mergeCell ref="L7:M7"/>
    <mergeCell ref="G19:M19"/>
    <mergeCell ref="G20:M20"/>
    <mergeCell ref="G21:M21"/>
    <mergeCell ref="G12:M12"/>
    <mergeCell ref="G16:M16"/>
    <mergeCell ref="G17:M17"/>
    <mergeCell ref="G18:M18"/>
  </mergeCells>
  <dataValidations count="2">
    <dataValidation type="list" showErrorMessage="1" sqref="A59 A33 A36 B38 B40 B42 B44 B46 A50 A52 A57 A71 A81 A90 A99 A108 A117 A127 A136 A145" xr:uid="{165C4190-50FC-4EE6-8ABF-1082927FB528}">
      <formula1>"X"</formula1>
    </dataValidation>
    <dataValidation type="list" allowBlank="1" showInputMessage="1" showErrorMessage="1" sqref="I7:K7" xr:uid="{EB8CDA0E-A310-324E-AAE9-51D9FAFAFBFD}">
      <formula1>"Yes,No"</formula1>
    </dataValidation>
  </dataValidations>
  <pageMargins left="0.7" right="0.7" top="0.75" bottom="0.75" header="0.3" footer="0.3"/>
  <pageSetup scale="68" fitToHeight="0" orientation="portrait" r:id="rId1"/>
  <headerFooter>
    <oddFooter>Page &amp;P of &amp;N</oddFooter>
  </headerFooter>
  <rowBreaks count="3" manualBreakCount="3">
    <brk id="61" max="16383" man="1"/>
    <brk id="91" max="16383" man="1"/>
    <brk id="1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1C836-DE5F-462F-8097-209678964493}">
  <sheetPr>
    <pageSetUpPr fitToPage="1"/>
  </sheetPr>
  <dimension ref="A1:O246"/>
  <sheetViews>
    <sheetView zoomScaleNormal="100" workbookViewId="0">
      <selection activeCell="U213" sqref="U213"/>
    </sheetView>
  </sheetViews>
  <sheetFormatPr defaultColWidth="8.81640625" defaultRowHeight="19.5" customHeight="1" x14ac:dyDescent="0.35"/>
  <cols>
    <col min="1" max="6" width="8.81640625" style="95"/>
    <col min="7" max="7" width="14.453125" style="95" customWidth="1"/>
    <col min="8" max="8" width="9.1796875" style="95" customWidth="1"/>
    <col min="9" max="16384" width="8.81640625" style="95"/>
  </cols>
  <sheetData>
    <row r="1" spans="1:15" ht="15" customHeight="1" x14ac:dyDescent="0.35">
      <c r="A1" s="537" t="s">
        <v>0</v>
      </c>
      <c r="B1" s="537"/>
      <c r="C1" s="537"/>
      <c r="D1" s="537"/>
      <c r="E1" s="537"/>
      <c r="F1" s="537"/>
      <c r="G1" s="537"/>
      <c r="H1" s="537"/>
      <c r="I1" s="537"/>
      <c r="J1" s="537"/>
      <c r="K1" s="537"/>
      <c r="L1" s="537"/>
      <c r="M1" s="537"/>
      <c r="N1" s="20"/>
      <c r="O1" s="20"/>
    </row>
    <row r="2" spans="1:15" ht="15" customHeight="1" x14ac:dyDescent="0.35">
      <c r="A2" s="537" t="s">
        <v>178</v>
      </c>
      <c r="B2" s="537"/>
      <c r="C2" s="537"/>
      <c r="D2" s="537"/>
      <c r="E2" s="537"/>
      <c r="F2" s="537"/>
      <c r="G2" s="537"/>
      <c r="H2" s="537"/>
      <c r="I2" s="537"/>
      <c r="J2" s="537"/>
      <c r="K2" s="537"/>
      <c r="L2" s="537"/>
      <c r="M2" s="537"/>
      <c r="N2" s="20"/>
      <c r="O2" s="20"/>
    </row>
    <row r="3" spans="1:15" ht="15" customHeight="1" x14ac:dyDescent="0.35"/>
    <row r="4" spans="1:15" ht="19.5" customHeight="1" x14ac:dyDescent="0.35">
      <c r="A4" s="94" t="s">
        <v>179</v>
      </c>
      <c r="B4" s="20"/>
      <c r="C4" s="20"/>
      <c r="D4" s="20"/>
      <c r="E4" s="20"/>
      <c r="F4" s="20"/>
      <c r="G4" s="20"/>
      <c r="H4" s="20"/>
      <c r="I4" s="20"/>
      <c r="J4" s="20"/>
      <c r="K4" s="20"/>
      <c r="L4" s="20"/>
      <c r="M4" s="20"/>
      <c r="N4" s="20"/>
      <c r="O4" s="20"/>
    </row>
    <row r="5" spans="1:15" ht="6" customHeight="1" x14ac:dyDescent="0.35">
      <c r="A5" s="94"/>
      <c r="B5" s="20"/>
      <c r="C5" s="20"/>
      <c r="D5" s="20"/>
      <c r="E5" s="20"/>
      <c r="F5" s="20"/>
      <c r="G5" s="20"/>
      <c r="H5" s="20"/>
      <c r="I5" s="20"/>
      <c r="J5" s="20"/>
      <c r="K5" s="20"/>
      <c r="L5" s="20"/>
      <c r="M5" s="20"/>
      <c r="N5" s="20"/>
      <c r="O5" s="20"/>
    </row>
    <row r="6" spans="1:15" ht="19.5" customHeight="1" x14ac:dyDescent="0.35">
      <c r="A6" s="171" t="s">
        <v>180</v>
      </c>
      <c r="B6" s="171"/>
      <c r="C6" s="171"/>
      <c r="D6" s="171"/>
      <c r="E6" s="171"/>
      <c r="F6" s="171"/>
      <c r="G6" s="171"/>
      <c r="H6" s="443"/>
      <c r="I6" s="443"/>
      <c r="J6" s="443"/>
      <c r="K6" s="443"/>
      <c r="L6" s="443"/>
      <c r="M6" s="443"/>
    </row>
    <row r="7" spans="1:15" ht="19.5" customHeight="1" x14ac:dyDescent="0.35">
      <c r="A7" s="77" t="s">
        <v>181</v>
      </c>
      <c r="B7" s="77"/>
      <c r="C7" s="77"/>
      <c r="D7" s="77"/>
      <c r="E7" s="77"/>
      <c r="F7" s="77"/>
      <c r="G7" s="77"/>
      <c r="H7" s="443"/>
      <c r="I7" s="443"/>
      <c r="J7" s="443"/>
      <c r="K7" s="443"/>
      <c r="L7" s="443"/>
      <c r="M7" s="443"/>
    </row>
    <row r="8" spans="1:15" ht="19.5" customHeight="1" x14ac:dyDescent="0.35">
      <c r="A8" s="77" t="s">
        <v>182</v>
      </c>
      <c r="B8" s="77"/>
      <c r="C8" s="77"/>
      <c r="D8" s="77"/>
      <c r="E8" s="77"/>
      <c r="F8" s="77"/>
      <c r="G8" s="77"/>
      <c r="H8" s="443"/>
      <c r="I8" s="443"/>
      <c r="J8" s="443"/>
      <c r="K8" s="443"/>
      <c r="L8" s="443"/>
      <c r="M8" s="443"/>
    </row>
    <row r="9" spans="1:15" ht="19.5" customHeight="1" x14ac:dyDescent="0.35">
      <c r="A9" s="77" t="s">
        <v>183</v>
      </c>
      <c r="B9" s="77"/>
      <c r="C9" s="77"/>
      <c r="D9" s="77"/>
      <c r="E9" s="77"/>
      <c r="F9" s="77"/>
      <c r="G9" s="77"/>
      <c r="H9" s="165"/>
      <c r="I9" s="165"/>
      <c r="J9" s="165"/>
      <c r="K9" s="165"/>
      <c r="L9" s="165"/>
      <c r="M9" s="165"/>
    </row>
    <row r="10" spans="1:15" ht="19.5" customHeight="1" x14ac:dyDescent="0.35">
      <c r="A10" s="77" t="s">
        <v>184</v>
      </c>
      <c r="B10" s="77"/>
      <c r="C10" s="77"/>
      <c r="D10" s="77"/>
      <c r="E10" s="77"/>
      <c r="F10" s="77"/>
      <c r="G10" s="77"/>
      <c r="H10" s="562"/>
      <c r="I10" s="562"/>
      <c r="J10" s="562"/>
      <c r="K10" s="562"/>
      <c r="L10" s="562"/>
      <c r="M10" s="562"/>
    </row>
    <row r="11" spans="1:15" ht="19.5" customHeight="1" x14ac:dyDescent="0.35">
      <c r="A11" s="77" t="s">
        <v>185</v>
      </c>
      <c r="B11" s="77"/>
      <c r="C11" s="77"/>
      <c r="D11" s="77"/>
      <c r="E11" s="77"/>
      <c r="F11" s="77"/>
      <c r="G11" s="77"/>
      <c r="H11" s="562"/>
      <c r="I11" s="562"/>
      <c r="J11" s="562"/>
      <c r="K11" s="562"/>
      <c r="L11" s="562"/>
      <c r="M11" s="562"/>
    </row>
    <row r="12" spans="1:15" ht="19.5" customHeight="1" x14ac:dyDescent="0.35">
      <c r="A12" s="77" t="s">
        <v>186</v>
      </c>
      <c r="B12" s="77"/>
      <c r="C12" s="77"/>
      <c r="D12" s="77"/>
      <c r="E12" s="77"/>
      <c r="F12" s="77"/>
      <c r="G12" s="77"/>
      <c r="H12" s="562"/>
      <c r="I12" s="562"/>
      <c r="J12" s="562"/>
      <c r="K12" s="562"/>
      <c r="L12" s="562"/>
      <c r="M12" s="562"/>
    </row>
    <row r="13" spans="1:15" ht="19.5" customHeight="1" x14ac:dyDescent="0.35">
      <c r="A13" s="166" t="s">
        <v>187</v>
      </c>
      <c r="B13" s="167"/>
      <c r="C13" s="20"/>
      <c r="D13" s="20"/>
      <c r="E13" s="20"/>
      <c r="F13" s="20"/>
      <c r="G13" s="20"/>
      <c r="H13" s="173"/>
      <c r="I13" s="6"/>
      <c r="J13" s="6"/>
      <c r="K13" s="6"/>
      <c r="L13" s="6"/>
      <c r="M13" s="6"/>
    </row>
    <row r="14" spans="1:15" ht="19.5" customHeight="1" x14ac:dyDescent="0.35">
      <c r="A14" s="20"/>
      <c r="B14" s="20"/>
      <c r="C14" s="20"/>
      <c r="D14" s="20"/>
      <c r="E14" s="20"/>
      <c r="F14" s="20"/>
      <c r="G14" s="20"/>
      <c r="H14" s="20"/>
      <c r="I14" s="6"/>
      <c r="J14" s="6"/>
      <c r="K14" s="6"/>
      <c r="L14" s="6"/>
      <c r="M14" s="6"/>
    </row>
    <row r="15" spans="1:15" ht="19.5" customHeight="1" x14ac:dyDescent="0.35">
      <c r="A15" s="94" t="s">
        <v>188</v>
      </c>
      <c r="B15" s="20"/>
      <c r="C15" s="20"/>
      <c r="D15" s="20"/>
      <c r="E15" s="20"/>
      <c r="F15" s="20"/>
      <c r="G15" s="20"/>
      <c r="H15" s="20"/>
      <c r="I15" s="20"/>
      <c r="J15" s="20"/>
      <c r="K15" s="20"/>
      <c r="L15" s="20"/>
      <c r="M15" s="20"/>
      <c r="N15" s="20"/>
      <c r="O15" s="20"/>
    </row>
    <row r="16" spans="1:15" ht="6" customHeight="1" x14ac:dyDescent="0.35">
      <c r="A16" s="94"/>
      <c r="B16" s="20"/>
      <c r="C16" s="20"/>
      <c r="D16" s="20"/>
      <c r="E16" s="20"/>
      <c r="F16" s="20"/>
      <c r="G16" s="20"/>
      <c r="H16" s="20"/>
      <c r="I16" s="20"/>
      <c r="J16" s="20"/>
      <c r="K16" s="20"/>
      <c r="L16" s="20"/>
      <c r="M16" s="20"/>
      <c r="N16" s="20"/>
      <c r="O16" s="20"/>
    </row>
    <row r="17" spans="1:15" ht="19.5" customHeight="1" x14ac:dyDescent="0.35">
      <c r="A17" s="20" t="s">
        <v>189</v>
      </c>
      <c r="B17" s="20"/>
      <c r="C17" s="20"/>
      <c r="D17" s="20"/>
      <c r="E17" s="20"/>
      <c r="F17" s="20"/>
      <c r="G17" s="20"/>
      <c r="H17" s="20"/>
      <c r="I17" s="20"/>
      <c r="J17" s="20"/>
      <c r="K17" s="20"/>
      <c r="L17" s="20"/>
      <c r="M17" s="20"/>
    </row>
    <row r="18" spans="1:15" ht="19.5" customHeight="1" x14ac:dyDescent="0.35">
      <c r="A18" s="168" t="s">
        <v>190</v>
      </c>
      <c r="B18" s="168"/>
      <c r="C18" s="171"/>
      <c r="D18" s="171"/>
      <c r="E18" s="171"/>
      <c r="F18" s="171"/>
      <c r="G18" s="171"/>
      <c r="H18" s="535"/>
      <c r="I18" s="535"/>
      <c r="J18" s="535"/>
      <c r="K18" s="535"/>
      <c r="L18" s="535"/>
      <c r="M18" s="535"/>
    </row>
    <row r="19" spans="1:15" ht="19.5" customHeight="1" x14ac:dyDescent="0.35">
      <c r="A19" s="169" t="s">
        <v>191</v>
      </c>
      <c r="B19" s="169"/>
      <c r="C19" s="77"/>
      <c r="D19" s="77"/>
      <c r="E19" s="77"/>
      <c r="F19" s="77"/>
      <c r="G19" s="77"/>
      <c r="H19" s="562"/>
      <c r="I19" s="562"/>
      <c r="J19" s="562"/>
      <c r="K19" s="562"/>
      <c r="L19" s="562"/>
      <c r="M19" s="562"/>
    </row>
    <row r="20" spans="1:15" ht="19.5" customHeight="1" x14ac:dyDescent="0.35">
      <c r="A20" s="170"/>
      <c r="B20" s="170"/>
      <c r="C20" s="20"/>
      <c r="D20" s="20"/>
      <c r="E20" s="20"/>
      <c r="F20" s="20"/>
      <c r="G20" s="20"/>
      <c r="H20" s="20"/>
      <c r="I20" s="7"/>
      <c r="J20" s="8"/>
      <c r="K20" s="20"/>
      <c r="L20" s="20"/>
      <c r="M20" s="20"/>
    </row>
    <row r="21" spans="1:15" ht="19.5" customHeight="1" x14ac:dyDescent="0.35">
      <c r="A21" s="94" t="s">
        <v>192</v>
      </c>
      <c r="B21" s="20"/>
      <c r="C21" s="20"/>
      <c r="D21" s="20"/>
      <c r="E21" s="20"/>
      <c r="F21" s="20"/>
      <c r="G21" s="20"/>
      <c r="H21" s="20"/>
      <c r="I21" s="20"/>
      <c r="J21" s="20"/>
      <c r="K21" s="20"/>
      <c r="L21" s="20"/>
      <c r="M21" s="20"/>
      <c r="N21" s="20"/>
      <c r="O21" s="20"/>
    </row>
    <row r="22" spans="1:15" ht="6" customHeight="1" x14ac:dyDescent="0.35">
      <c r="A22" s="94"/>
      <c r="B22" s="20"/>
      <c r="C22" s="20"/>
      <c r="D22" s="20"/>
      <c r="E22" s="20"/>
      <c r="F22" s="20"/>
      <c r="G22" s="20"/>
      <c r="H22" s="20"/>
      <c r="I22" s="20"/>
      <c r="J22" s="20"/>
      <c r="K22" s="20"/>
      <c r="L22" s="20"/>
      <c r="M22" s="20"/>
      <c r="N22" s="20"/>
      <c r="O22" s="20"/>
    </row>
    <row r="23" spans="1:15" ht="19.5" customHeight="1" x14ac:dyDescent="0.35">
      <c r="A23" s="171" t="s">
        <v>193</v>
      </c>
      <c r="B23" s="171"/>
      <c r="C23" s="171"/>
      <c r="D23" s="171"/>
      <c r="E23" s="171"/>
      <c r="F23" s="171"/>
      <c r="G23" s="171"/>
      <c r="H23" s="535"/>
      <c r="I23" s="535"/>
      <c r="J23" s="535"/>
      <c r="K23" s="535"/>
      <c r="L23" s="535"/>
      <c r="M23" s="535"/>
    </row>
    <row r="24" spans="1:15" ht="19.5" customHeight="1" x14ac:dyDescent="0.35">
      <c r="A24" s="77" t="s">
        <v>162</v>
      </c>
      <c r="B24" s="77"/>
      <c r="C24" s="77"/>
      <c r="D24" s="77"/>
      <c r="E24" s="77"/>
      <c r="F24" s="77"/>
      <c r="G24" s="77"/>
      <c r="H24" s="562"/>
      <c r="I24" s="562"/>
      <c r="J24" s="562"/>
      <c r="K24" s="562"/>
      <c r="L24" s="562"/>
      <c r="M24" s="562"/>
    </row>
    <row r="25" spans="1:15" ht="19.5" customHeight="1" x14ac:dyDescent="0.35">
      <c r="A25" s="77" t="s">
        <v>163</v>
      </c>
      <c r="B25" s="77"/>
      <c r="C25" s="77"/>
      <c r="D25" s="77"/>
      <c r="E25" s="77"/>
      <c r="F25" s="77"/>
      <c r="G25" s="77"/>
      <c r="H25" s="562"/>
      <c r="I25" s="562"/>
      <c r="J25" s="562"/>
      <c r="K25" s="562"/>
      <c r="L25" s="562"/>
      <c r="M25" s="562"/>
    </row>
    <row r="26" spans="1:15" ht="19.5" customHeight="1" x14ac:dyDescent="0.35">
      <c r="A26" s="172" t="s">
        <v>194</v>
      </c>
      <c r="B26" s="20"/>
      <c r="C26" s="20"/>
      <c r="D26" s="20"/>
      <c r="E26" s="20"/>
      <c r="F26" s="20"/>
      <c r="G26" s="20"/>
      <c r="H26" s="100"/>
      <c r="I26" s="100"/>
      <c r="J26" s="100"/>
      <c r="K26" s="100"/>
      <c r="L26" s="100"/>
      <c r="M26" s="100"/>
    </row>
    <row r="27" spans="1:15" ht="19.5" customHeight="1" x14ac:dyDescent="0.35">
      <c r="A27" s="20"/>
      <c r="B27" s="20"/>
      <c r="C27" s="20"/>
      <c r="D27" s="20"/>
      <c r="E27" s="20"/>
      <c r="F27" s="20"/>
      <c r="G27" s="20"/>
      <c r="H27" s="20"/>
      <c r="I27" s="20"/>
      <c r="J27" s="20"/>
      <c r="K27" s="20"/>
      <c r="L27" s="20"/>
      <c r="M27" s="20"/>
    </row>
    <row r="28" spans="1:15" ht="19.5" customHeight="1" x14ac:dyDescent="0.35">
      <c r="A28" s="94" t="s">
        <v>195</v>
      </c>
      <c r="B28" s="20"/>
      <c r="C28" s="20"/>
      <c r="D28" s="20"/>
      <c r="E28" s="20"/>
      <c r="F28" s="20"/>
      <c r="G28" s="20"/>
      <c r="H28" s="20"/>
      <c r="I28" s="20"/>
      <c r="J28" s="20"/>
      <c r="K28" s="20"/>
      <c r="L28" s="20"/>
      <c r="M28" s="20"/>
    </row>
    <row r="29" spans="1:15" ht="6" customHeight="1" x14ac:dyDescent="0.35">
      <c r="A29" s="20"/>
      <c r="B29" s="20"/>
      <c r="C29" s="20"/>
      <c r="D29" s="20"/>
      <c r="E29" s="20"/>
      <c r="F29" s="20"/>
      <c r="G29" s="20"/>
      <c r="H29" s="20"/>
      <c r="I29" s="20"/>
      <c r="J29" s="20"/>
      <c r="K29" s="20"/>
      <c r="L29" s="20"/>
      <c r="M29" s="20"/>
    </row>
    <row r="30" spans="1:15" ht="19.5" customHeight="1" x14ac:dyDescent="0.35">
      <c r="A30" s="4"/>
      <c r="B30" s="20" t="s">
        <v>196</v>
      </c>
      <c r="C30" s="20"/>
      <c r="D30" s="20"/>
      <c r="E30" s="20"/>
      <c r="F30" s="20"/>
      <c r="G30" s="20" t="s">
        <v>197</v>
      </c>
      <c r="H30" s="563"/>
      <c r="I30" s="563"/>
      <c r="J30" s="563"/>
      <c r="K30" s="563"/>
      <c r="L30" s="563"/>
      <c r="M30" s="563"/>
    </row>
    <row r="31" spans="1:15" ht="6" customHeight="1" x14ac:dyDescent="0.35">
      <c r="A31" s="20"/>
      <c r="B31" s="20"/>
      <c r="C31" s="20"/>
      <c r="D31" s="20"/>
      <c r="E31" s="20"/>
      <c r="F31" s="20"/>
      <c r="G31" s="20"/>
      <c r="H31" s="173"/>
      <c r="I31" s="20"/>
      <c r="J31" s="20"/>
      <c r="K31" s="20"/>
      <c r="L31" s="20"/>
      <c r="M31" s="20"/>
    </row>
    <row r="32" spans="1:15" ht="19.5" customHeight="1" x14ac:dyDescent="0.35">
      <c r="A32" s="4"/>
      <c r="B32" s="20" t="s">
        <v>198</v>
      </c>
      <c r="C32" s="20"/>
      <c r="D32" s="20"/>
      <c r="E32" s="20"/>
      <c r="F32" s="20"/>
      <c r="G32" s="20" t="s">
        <v>197</v>
      </c>
      <c r="H32" s="565"/>
      <c r="I32" s="565"/>
      <c r="J32" s="565"/>
      <c r="K32" s="565"/>
      <c r="L32" s="565"/>
      <c r="M32" s="565"/>
    </row>
    <row r="33" spans="1:15" ht="6" customHeight="1" x14ac:dyDescent="0.35">
      <c r="A33" s="20"/>
      <c r="B33" s="20"/>
      <c r="C33" s="20"/>
      <c r="D33" s="20"/>
      <c r="E33" s="20"/>
      <c r="F33" s="20"/>
      <c r="G33" s="20"/>
      <c r="H33" s="173"/>
      <c r="I33" s="20"/>
      <c r="J33" s="20"/>
      <c r="K33" s="20"/>
      <c r="L33" s="20"/>
      <c r="M33" s="20"/>
    </row>
    <row r="34" spans="1:15" ht="19.5" customHeight="1" x14ac:dyDescent="0.35">
      <c r="A34" s="4"/>
      <c r="B34" s="20" t="s">
        <v>199</v>
      </c>
      <c r="C34" s="20"/>
      <c r="D34" s="20"/>
      <c r="E34" s="20"/>
      <c r="F34" s="20"/>
      <c r="G34" s="20" t="s">
        <v>197</v>
      </c>
      <c r="H34" s="565"/>
      <c r="I34" s="565"/>
      <c r="J34" s="565"/>
      <c r="K34" s="565"/>
      <c r="L34" s="565"/>
      <c r="M34" s="565"/>
    </row>
    <row r="35" spans="1:15" ht="6" customHeight="1" x14ac:dyDescent="0.35">
      <c r="A35" s="20"/>
      <c r="B35" s="20"/>
      <c r="C35" s="20"/>
      <c r="D35" s="20"/>
      <c r="E35" s="20"/>
      <c r="F35" s="20"/>
      <c r="G35" s="20"/>
      <c r="H35" s="20"/>
      <c r="I35" s="20"/>
      <c r="J35" s="20"/>
      <c r="K35" s="20"/>
      <c r="L35" s="20"/>
      <c r="M35" s="20"/>
    </row>
    <row r="36" spans="1:15" ht="19.5" customHeight="1" x14ac:dyDescent="0.35">
      <c r="A36" s="4"/>
      <c r="B36" s="20" t="s">
        <v>200</v>
      </c>
      <c r="C36" s="20"/>
      <c r="D36" s="20"/>
      <c r="E36" s="20"/>
      <c r="F36" s="20"/>
      <c r="G36" s="20" t="s">
        <v>197</v>
      </c>
      <c r="H36" s="565"/>
      <c r="I36" s="565"/>
      <c r="J36" s="565"/>
      <c r="K36" s="565"/>
      <c r="L36" s="565"/>
      <c r="M36" s="565"/>
    </row>
    <row r="37" spans="1:15" ht="6" customHeight="1" x14ac:dyDescent="0.35">
      <c r="A37" s="20"/>
      <c r="B37" s="20"/>
      <c r="C37" s="20"/>
      <c r="D37" s="20"/>
      <c r="E37" s="20"/>
      <c r="F37" s="20"/>
      <c r="G37" s="20"/>
      <c r="H37" s="20"/>
      <c r="I37" s="20"/>
      <c r="J37" s="20"/>
      <c r="K37" s="20"/>
      <c r="L37" s="20"/>
      <c r="M37" s="20"/>
    </row>
    <row r="38" spans="1:15" ht="19.5" customHeight="1" x14ac:dyDescent="0.35">
      <c r="A38" s="4"/>
      <c r="B38" s="20" t="s">
        <v>201</v>
      </c>
      <c r="C38" s="20"/>
      <c r="D38" s="20"/>
      <c r="E38" s="20"/>
      <c r="F38" s="20"/>
      <c r="G38" s="20" t="s">
        <v>202</v>
      </c>
      <c r="H38" s="563"/>
      <c r="I38" s="563"/>
      <c r="J38" s="563"/>
      <c r="K38" s="563"/>
      <c r="L38" s="563"/>
      <c r="M38" s="563"/>
    </row>
    <row r="39" spans="1:15" ht="19.5" customHeight="1" x14ac:dyDescent="0.35">
      <c r="A39" s="166" t="s">
        <v>194</v>
      </c>
      <c r="B39" s="174"/>
      <c r="C39" s="20"/>
      <c r="D39" s="20"/>
      <c r="E39" s="20"/>
      <c r="F39" s="20"/>
      <c r="G39" s="20"/>
      <c r="H39" s="20"/>
      <c r="I39" s="20"/>
      <c r="J39" s="20"/>
      <c r="K39" s="20"/>
      <c r="L39" s="20"/>
      <c r="M39" s="20"/>
    </row>
    <row r="40" spans="1:15" ht="19.5" customHeight="1" x14ac:dyDescent="0.35">
      <c r="A40" s="167"/>
      <c r="B40" s="174"/>
      <c r="C40" s="20"/>
      <c r="D40" s="20"/>
      <c r="E40" s="20"/>
      <c r="F40" s="20"/>
      <c r="G40" s="20"/>
      <c r="H40" s="20"/>
      <c r="I40" s="20"/>
      <c r="J40" s="20"/>
      <c r="K40" s="20"/>
      <c r="L40" s="20"/>
      <c r="M40" s="20"/>
    </row>
    <row r="41" spans="1:15" ht="19.5" customHeight="1" x14ac:dyDescent="0.35">
      <c r="A41" s="94" t="s">
        <v>203</v>
      </c>
      <c r="B41" s="20"/>
      <c r="C41" s="20"/>
      <c r="D41" s="20"/>
      <c r="E41" s="20"/>
      <c r="F41" s="20"/>
      <c r="G41" s="20"/>
      <c r="H41" s="20"/>
      <c r="I41" s="20"/>
      <c r="J41" s="20"/>
      <c r="K41" s="20"/>
      <c r="L41" s="20"/>
      <c r="M41" s="20"/>
    </row>
    <row r="42" spans="1:15" ht="6" customHeight="1" x14ac:dyDescent="0.35">
      <c r="A42" s="94"/>
      <c r="B42" s="20"/>
      <c r="C42" s="20"/>
      <c r="D42" s="20"/>
      <c r="E42" s="20"/>
      <c r="F42" s="20"/>
      <c r="G42" s="20"/>
      <c r="H42" s="20"/>
      <c r="I42" s="20"/>
      <c r="J42" s="20"/>
      <c r="K42" s="20"/>
      <c r="L42" s="20"/>
      <c r="M42" s="20"/>
    </row>
    <row r="43" spans="1:15" ht="20.149999999999999" customHeight="1" x14ac:dyDescent="0.35">
      <c r="A43" s="20" t="s">
        <v>204</v>
      </c>
      <c r="B43" s="20"/>
      <c r="C43" s="20"/>
      <c r="D43" s="20"/>
      <c r="E43" s="20"/>
      <c r="F43" s="20"/>
      <c r="G43" s="20"/>
      <c r="H43" s="20"/>
      <c r="I43" s="20"/>
      <c r="J43" s="20"/>
      <c r="K43" s="98"/>
      <c r="L43" s="99"/>
      <c r="M43" s="99"/>
      <c r="N43" s="20"/>
      <c r="O43" s="20"/>
    </row>
    <row r="44" spans="1:15" ht="6" customHeight="1" x14ac:dyDescent="0.35">
      <c r="A44" s="20"/>
      <c r="B44" s="20"/>
      <c r="C44" s="20"/>
      <c r="D44" s="20"/>
      <c r="E44" s="20"/>
      <c r="F44" s="20"/>
      <c r="G44" s="20"/>
      <c r="H44" s="20"/>
      <c r="I44" s="20"/>
      <c r="J44" s="20"/>
      <c r="K44" s="98"/>
      <c r="L44" s="99"/>
      <c r="M44" s="99"/>
      <c r="N44" s="20"/>
      <c r="O44" s="20"/>
    </row>
    <row r="45" spans="1:15" ht="19.5" customHeight="1" x14ac:dyDescent="0.35">
      <c r="A45" s="4"/>
      <c r="B45" s="172" t="s">
        <v>205</v>
      </c>
      <c r="C45" s="20"/>
      <c r="D45" s="20"/>
      <c r="E45" s="20"/>
      <c r="F45" s="20"/>
      <c r="G45" s="20"/>
      <c r="H45" s="20"/>
      <c r="I45" s="20"/>
      <c r="J45" s="20"/>
      <c r="K45" s="20"/>
      <c r="L45" s="20"/>
      <c r="M45" s="20"/>
    </row>
    <row r="46" spans="1:15" ht="6" customHeight="1" x14ac:dyDescent="0.35">
      <c r="A46" s="167"/>
      <c r="B46" s="174"/>
      <c r="C46" s="20"/>
      <c r="D46" s="20"/>
      <c r="E46" s="20"/>
      <c r="F46" s="20"/>
      <c r="G46" s="20"/>
      <c r="H46" s="20"/>
      <c r="I46" s="20"/>
      <c r="J46" s="20"/>
      <c r="K46" s="20"/>
      <c r="L46" s="20"/>
      <c r="M46" s="20"/>
    </row>
    <row r="47" spans="1:15" ht="19.5" customHeight="1" x14ac:dyDescent="0.35">
      <c r="A47" s="4"/>
      <c r="B47" s="172" t="s">
        <v>206</v>
      </c>
      <c r="C47" s="20"/>
      <c r="D47" s="20"/>
      <c r="E47" s="20"/>
      <c r="F47" s="20"/>
      <c r="G47" s="20"/>
      <c r="H47" s="20"/>
      <c r="I47" s="20"/>
      <c r="J47" s="20"/>
      <c r="K47" s="20"/>
      <c r="L47" s="20"/>
      <c r="M47" s="20"/>
    </row>
    <row r="48" spans="1:15" ht="6" customHeight="1" x14ac:dyDescent="0.35">
      <c r="A48" s="167"/>
      <c r="B48" s="174"/>
      <c r="C48" s="20"/>
      <c r="D48" s="20"/>
      <c r="E48" s="20"/>
      <c r="F48" s="20"/>
      <c r="G48" s="20"/>
      <c r="H48" s="20"/>
      <c r="I48" s="20"/>
      <c r="J48" s="20"/>
      <c r="K48" s="20"/>
      <c r="L48" s="20"/>
      <c r="M48" s="20"/>
    </row>
    <row r="49" spans="1:15" ht="20.149999999999999" customHeight="1" x14ac:dyDescent="0.35">
      <c r="A49" s="171" t="s">
        <v>207</v>
      </c>
      <c r="B49" s="171"/>
      <c r="C49" s="171"/>
      <c r="D49" s="171"/>
      <c r="E49" s="171"/>
      <c r="F49" s="171"/>
      <c r="G49" s="171"/>
      <c r="H49" s="550"/>
      <c r="I49" s="551"/>
      <c r="J49" s="551"/>
      <c r="K49" s="551"/>
      <c r="L49" s="551"/>
      <c r="M49" s="551"/>
      <c r="N49" s="20"/>
      <c r="O49" s="20"/>
    </row>
    <row r="50" spans="1:15" ht="6" customHeight="1" x14ac:dyDescent="0.35">
      <c r="A50" s="167"/>
      <c r="B50" s="174"/>
      <c r="C50" s="20"/>
      <c r="D50" s="20"/>
      <c r="E50" s="20"/>
      <c r="F50" s="20"/>
      <c r="G50" s="20"/>
      <c r="H50" s="20"/>
      <c r="I50" s="20"/>
      <c r="J50" s="20"/>
      <c r="K50" s="20"/>
      <c r="L50" s="20"/>
      <c r="M50" s="20"/>
    </row>
    <row r="51" spans="1:15" ht="19.5" customHeight="1" x14ac:dyDescent="0.35">
      <c r="A51" s="171" t="s">
        <v>208</v>
      </c>
      <c r="B51" s="175"/>
      <c r="C51" s="171"/>
      <c r="D51" s="171"/>
      <c r="E51" s="171"/>
      <c r="F51" s="171"/>
      <c r="G51" s="171"/>
      <c r="H51" s="550"/>
      <c r="I51" s="551"/>
      <c r="J51" s="551"/>
      <c r="K51" s="551"/>
      <c r="L51" s="551"/>
      <c r="M51" s="551"/>
    </row>
    <row r="52" spans="1:15" ht="6" customHeight="1" x14ac:dyDescent="0.35">
      <c r="A52" s="167"/>
      <c r="B52" s="174"/>
      <c r="C52" s="20"/>
      <c r="D52" s="20"/>
      <c r="E52" s="20"/>
      <c r="F52" s="20"/>
      <c r="G52" s="20"/>
      <c r="H52" s="20"/>
      <c r="I52" s="20"/>
      <c r="J52" s="20"/>
      <c r="K52" s="20"/>
      <c r="L52" s="20"/>
      <c r="M52" s="20"/>
    </row>
    <row r="53" spans="1:15" ht="20.149999999999999" customHeight="1" x14ac:dyDescent="0.35">
      <c r="A53" s="171" t="s">
        <v>209</v>
      </c>
      <c r="B53" s="171"/>
      <c r="C53" s="171"/>
      <c r="D53" s="171"/>
      <c r="E53" s="171"/>
      <c r="F53" s="64"/>
      <c r="G53" s="65"/>
      <c r="H53" s="552"/>
      <c r="I53" s="552"/>
      <c r="J53" s="552"/>
      <c r="K53" s="552"/>
      <c r="L53" s="552"/>
      <c r="M53" s="552"/>
      <c r="N53" s="20"/>
      <c r="O53" s="20"/>
    </row>
    <row r="54" spans="1:15" ht="20.149999999999999" customHeight="1" x14ac:dyDescent="0.35">
      <c r="A54" s="77" t="s">
        <v>210</v>
      </c>
      <c r="B54" s="77"/>
      <c r="C54" s="77"/>
      <c r="D54" s="77"/>
      <c r="E54" s="77"/>
      <c r="F54" s="66"/>
      <c r="G54" s="67"/>
      <c r="H54" s="552"/>
      <c r="I54" s="552"/>
      <c r="J54" s="552"/>
      <c r="K54" s="552"/>
      <c r="L54" s="552"/>
      <c r="M54" s="552"/>
      <c r="N54" s="20"/>
      <c r="O54" s="20"/>
    </row>
    <row r="55" spans="1:15" ht="20.149999999999999" customHeight="1" x14ac:dyDescent="0.35">
      <c r="A55" s="77" t="s">
        <v>211</v>
      </c>
      <c r="B55" s="77"/>
      <c r="C55" s="77"/>
      <c r="D55" s="77"/>
      <c r="E55" s="77"/>
      <c r="F55" s="66"/>
      <c r="G55" s="67"/>
      <c r="H55" s="552"/>
      <c r="I55" s="552"/>
      <c r="J55" s="552"/>
      <c r="K55" s="552"/>
      <c r="L55" s="552"/>
      <c r="M55" s="552"/>
      <c r="N55" s="20"/>
      <c r="O55" s="20"/>
    </row>
    <row r="56" spans="1:15" ht="20.149999999999999" customHeight="1" x14ac:dyDescent="0.35">
      <c r="A56" s="77" t="s">
        <v>212</v>
      </c>
      <c r="B56" s="77"/>
      <c r="C56" s="77"/>
      <c r="D56" s="77"/>
      <c r="E56" s="77"/>
      <c r="F56" s="66"/>
      <c r="G56" s="67"/>
      <c r="H56" s="552"/>
      <c r="I56" s="552"/>
      <c r="J56" s="552"/>
      <c r="K56" s="552"/>
      <c r="L56" s="552"/>
      <c r="M56" s="552"/>
      <c r="N56" s="20"/>
      <c r="O56" s="20"/>
    </row>
    <row r="57" spans="1:15" ht="19.5" customHeight="1" x14ac:dyDescent="0.35">
      <c r="A57" s="167"/>
      <c r="B57" s="174"/>
      <c r="C57" s="20"/>
      <c r="D57" s="20"/>
      <c r="E57" s="20"/>
      <c r="F57" s="20"/>
      <c r="G57" s="20"/>
      <c r="H57" s="20"/>
      <c r="I57" s="20"/>
      <c r="J57" s="20"/>
      <c r="K57" s="20"/>
      <c r="L57" s="20"/>
      <c r="M57" s="20"/>
    </row>
    <row r="58" spans="1:15" ht="19.5" customHeight="1" x14ac:dyDescent="0.35">
      <c r="A58" s="94" t="s">
        <v>213</v>
      </c>
      <c r="B58" s="20"/>
      <c r="C58" s="20"/>
      <c r="D58" s="20"/>
      <c r="E58" s="20"/>
      <c r="F58" s="20"/>
      <c r="G58" s="20"/>
      <c r="H58" s="20"/>
      <c r="I58" s="20"/>
      <c r="J58" s="20"/>
      <c r="K58" s="20"/>
      <c r="L58" s="20"/>
      <c r="M58" s="20"/>
    </row>
    <row r="59" spans="1:15" ht="6" customHeight="1" x14ac:dyDescent="0.35">
      <c r="A59" s="167"/>
      <c r="B59" s="174"/>
      <c r="C59" s="20"/>
      <c r="D59" s="20"/>
      <c r="E59" s="20"/>
      <c r="F59" s="20"/>
      <c r="G59" s="20"/>
      <c r="H59" s="20"/>
      <c r="I59" s="20"/>
      <c r="J59" s="20"/>
      <c r="K59" s="20"/>
      <c r="L59" s="20"/>
      <c r="M59" s="20"/>
    </row>
    <row r="60" spans="1:15" ht="20.149999999999999" customHeight="1" x14ac:dyDescent="0.35">
      <c r="A60" s="171" t="s">
        <v>214</v>
      </c>
      <c r="B60" s="171"/>
      <c r="C60" s="171"/>
      <c r="D60" s="171"/>
      <c r="E60" s="171"/>
      <c r="F60" s="171"/>
      <c r="G60" s="171"/>
      <c r="H60" s="566"/>
      <c r="I60" s="566"/>
      <c r="J60" s="566"/>
      <c r="K60" s="566"/>
      <c r="L60" s="566"/>
      <c r="M60" s="566"/>
      <c r="N60" s="20"/>
      <c r="O60" s="20"/>
    </row>
    <row r="61" spans="1:15" ht="6" customHeight="1" x14ac:dyDescent="0.35">
      <c r="A61" s="167"/>
      <c r="B61" s="174"/>
      <c r="C61" s="20"/>
      <c r="D61" s="20"/>
      <c r="E61" s="20"/>
      <c r="F61" s="20"/>
      <c r="G61" s="20"/>
      <c r="H61" s="20"/>
      <c r="I61" s="20"/>
      <c r="J61" s="20"/>
      <c r="K61" s="20"/>
      <c r="L61" s="20"/>
      <c r="M61" s="20"/>
    </row>
    <row r="62" spans="1:15" ht="19.5" customHeight="1" x14ac:dyDescent="0.35">
      <c r="A62" s="569" t="s">
        <v>215</v>
      </c>
      <c r="B62" s="569"/>
      <c r="C62" s="569"/>
      <c r="D62" s="569"/>
      <c r="E62" s="569"/>
      <c r="F62" s="569"/>
      <c r="G62" s="569"/>
      <c r="H62" s="567"/>
      <c r="I62" s="567"/>
      <c r="J62" s="567"/>
      <c r="K62" s="567"/>
      <c r="L62" s="567"/>
      <c r="M62" s="567"/>
    </row>
    <row r="63" spans="1:15" ht="25.5" customHeight="1" x14ac:dyDescent="0.35">
      <c r="A63" s="570"/>
      <c r="B63" s="570"/>
      <c r="C63" s="570"/>
      <c r="D63" s="570"/>
      <c r="E63" s="570"/>
      <c r="F63" s="570"/>
      <c r="G63" s="570"/>
      <c r="H63" s="571"/>
      <c r="I63" s="571"/>
      <c r="J63" s="571"/>
      <c r="K63" s="571"/>
      <c r="L63" s="571"/>
      <c r="M63" s="571"/>
    </row>
    <row r="64" spans="1:15" ht="6" customHeight="1" x14ac:dyDescent="0.35">
      <c r="A64" s="167"/>
      <c r="B64" s="174"/>
      <c r="C64" s="20"/>
      <c r="D64" s="20"/>
      <c r="E64" s="20"/>
      <c r="F64" s="20"/>
      <c r="G64" s="20"/>
      <c r="H64" s="20"/>
      <c r="I64" s="20"/>
      <c r="J64" s="20"/>
      <c r="K64" s="20"/>
      <c r="L64" s="20"/>
      <c r="M64" s="20"/>
    </row>
    <row r="65" spans="1:15" ht="20.149999999999999" customHeight="1" x14ac:dyDescent="0.35">
      <c r="A65" s="20" t="s">
        <v>216</v>
      </c>
      <c r="B65" s="20"/>
      <c r="C65" s="20"/>
      <c r="D65" s="20"/>
      <c r="E65" s="20"/>
      <c r="F65" s="20"/>
      <c r="G65" s="20"/>
      <c r="H65" s="20"/>
      <c r="I65" s="20"/>
      <c r="J65" s="20"/>
      <c r="K65" s="98"/>
      <c r="L65" s="99"/>
      <c r="M65" s="99"/>
      <c r="N65" s="20"/>
      <c r="O65" s="20"/>
    </row>
    <row r="66" spans="1:15" ht="6" customHeight="1" x14ac:dyDescent="0.35">
      <c r="A66" s="166"/>
      <c r="B66" s="159"/>
      <c r="C66" s="20"/>
      <c r="D66" s="20"/>
      <c r="E66" s="20"/>
      <c r="F66" s="20"/>
      <c r="G66" s="20"/>
      <c r="H66" s="20"/>
      <c r="I66" s="20"/>
      <c r="J66" s="20"/>
      <c r="K66" s="20"/>
      <c r="L66" s="20"/>
      <c r="M66" s="20"/>
    </row>
    <row r="67" spans="1:15" ht="19.5" customHeight="1" x14ac:dyDescent="0.35">
      <c r="A67" s="4"/>
      <c r="B67" s="160" t="s">
        <v>121</v>
      </c>
      <c r="C67" s="20"/>
      <c r="D67" s="20"/>
      <c r="E67" s="20"/>
      <c r="F67" s="20"/>
      <c r="G67" s="20"/>
      <c r="H67" s="20"/>
      <c r="I67" s="20"/>
      <c r="J67" s="20"/>
      <c r="K67" s="20"/>
      <c r="L67" s="20"/>
      <c r="M67" s="20"/>
    </row>
    <row r="68" spans="1:15" ht="6" customHeight="1" x14ac:dyDescent="0.35">
      <c r="A68" s="166"/>
      <c r="B68" s="160"/>
      <c r="C68" s="20"/>
      <c r="D68" s="20"/>
      <c r="E68" s="20"/>
      <c r="F68" s="20"/>
      <c r="G68" s="20"/>
      <c r="H68" s="20"/>
      <c r="I68" s="20"/>
      <c r="J68" s="20"/>
      <c r="K68" s="20"/>
      <c r="L68" s="20"/>
      <c r="M68" s="20"/>
    </row>
    <row r="69" spans="1:15" ht="19.5" customHeight="1" x14ac:dyDescent="0.35">
      <c r="A69" s="4"/>
      <c r="B69" s="160" t="s">
        <v>217</v>
      </c>
      <c r="C69" s="20"/>
      <c r="D69" s="20"/>
      <c r="E69" s="20"/>
      <c r="F69" s="20"/>
      <c r="G69" s="20"/>
      <c r="H69" s="20"/>
      <c r="I69" s="20"/>
      <c r="J69" s="20"/>
      <c r="K69" s="20"/>
      <c r="L69" s="20"/>
      <c r="M69" s="20"/>
    </row>
    <row r="70" spans="1:15" ht="6" customHeight="1" x14ac:dyDescent="0.35">
      <c r="A70" s="166"/>
      <c r="B70" s="159"/>
      <c r="C70" s="20"/>
      <c r="D70" s="20"/>
      <c r="E70" s="20"/>
      <c r="F70" s="20"/>
      <c r="G70" s="20"/>
      <c r="H70" s="20"/>
      <c r="I70" s="20"/>
      <c r="J70" s="20"/>
      <c r="K70" s="20"/>
      <c r="L70" s="20"/>
      <c r="M70" s="20"/>
    </row>
    <row r="71" spans="1:15" ht="20.149999999999999" customHeight="1" x14ac:dyDescent="0.35">
      <c r="A71" s="20" t="s">
        <v>218</v>
      </c>
      <c r="B71" s="20"/>
      <c r="C71" s="20"/>
      <c r="D71" s="20"/>
      <c r="E71" s="20"/>
      <c r="F71" s="20"/>
      <c r="G71" s="20"/>
      <c r="H71" s="566"/>
      <c r="I71" s="566"/>
      <c r="J71" s="566"/>
      <c r="K71" s="566"/>
      <c r="L71" s="566"/>
      <c r="M71" s="566"/>
      <c r="N71" s="20"/>
      <c r="O71" s="20"/>
    </row>
    <row r="72" spans="1:15" ht="6" customHeight="1" x14ac:dyDescent="0.35">
      <c r="A72" s="20"/>
      <c r="B72" s="20"/>
      <c r="C72" s="20"/>
      <c r="D72" s="20"/>
      <c r="E72" s="20"/>
      <c r="F72" s="20"/>
      <c r="G72" s="20"/>
      <c r="H72" s="20"/>
      <c r="I72" s="20"/>
      <c r="J72" s="20"/>
      <c r="K72" s="98"/>
      <c r="L72" s="99"/>
      <c r="M72" s="99"/>
      <c r="N72" s="20"/>
      <c r="O72" s="20"/>
    </row>
    <row r="73" spans="1:15" ht="20.149999999999999" customHeight="1" x14ac:dyDescent="0.35">
      <c r="A73" s="4"/>
      <c r="B73" s="20" t="s">
        <v>219</v>
      </c>
      <c r="C73" s="20"/>
      <c r="D73" s="20"/>
      <c r="E73" s="20"/>
      <c r="F73" s="20"/>
      <c r="G73" s="20"/>
      <c r="H73" s="20"/>
      <c r="I73" s="20"/>
      <c r="J73" s="20"/>
      <c r="K73" s="98"/>
      <c r="L73" s="99"/>
      <c r="M73" s="99"/>
      <c r="N73" s="20"/>
      <c r="O73" s="20"/>
    </row>
    <row r="74" spans="1:15" ht="6" customHeight="1" x14ac:dyDescent="0.35">
      <c r="A74" s="20"/>
      <c r="B74" s="20"/>
      <c r="C74" s="20"/>
      <c r="D74" s="20"/>
      <c r="E74" s="20"/>
      <c r="F74" s="20"/>
      <c r="G74" s="20"/>
      <c r="H74" s="20"/>
      <c r="I74" s="20"/>
      <c r="J74" s="20"/>
      <c r="K74" s="98"/>
      <c r="L74" s="99"/>
      <c r="M74" s="99"/>
      <c r="N74" s="20"/>
      <c r="O74" s="20"/>
    </row>
    <row r="75" spans="1:15" ht="20.149999999999999" customHeight="1" x14ac:dyDescent="0.35">
      <c r="A75" s="4"/>
      <c r="B75" s="20" t="s">
        <v>220</v>
      </c>
      <c r="C75" s="20"/>
      <c r="D75" s="20"/>
      <c r="E75" s="20"/>
      <c r="F75" s="20"/>
      <c r="G75" s="20"/>
      <c r="H75" s="20"/>
      <c r="I75" s="20"/>
      <c r="J75" s="20"/>
      <c r="K75" s="98"/>
      <c r="L75" s="99"/>
      <c r="M75" s="99"/>
      <c r="N75" s="20"/>
      <c r="O75" s="20"/>
    </row>
    <row r="76" spans="1:15" ht="19.5" customHeight="1" x14ac:dyDescent="0.35">
      <c r="A76" s="166"/>
      <c r="B76" s="159"/>
      <c r="C76" s="20"/>
      <c r="D76" s="20"/>
      <c r="E76" s="20"/>
      <c r="F76" s="20"/>
      <c r="G76" s="20"/>
      <c r="H76" s="20"/>
      <c r="I76" s="20"/>
      <c r="J76" s="20"/>
      <c r="K76" s="20"/>
      <c r="L76" s="20"/>
      <c r="M76" s="20"/>
    </row>
    <row r="77" spans="1:15" ht="20.149999999999999" customHeight="1" x14ac:dyDescent="0.35">
      <c r="A77" s="20" t="s">
        <v>221</v>
      </c>
      <c r="B77" s="20"/>
      <c r="C77" s="20"/>
      <c r="D77" s="20"/>
      <c r="E77" s="20"/>
      <c r="F77" s="20"/>
      <c r="G77" s="20"/>
      <c r="H77" s="20"/>
      <c r="I77" s="20"/>
      <c r="J77" s="20"/>
      <c r="K77" s="98"/>
      <c r="L77" s="99"/>
      <c r="M77" s="99"/>
      <c r="N77" s="20"/>
      <c r="O77" s="20"/>
    </row>
    <row r="78" spans="1:15" ht="6" customHeight="1" x14ac:dyDescent="0.35">
      <c r="A78" s="20"/>
      <c r="B78" s="20"/>
      <c r="C78" s="20"/>
      <c r="D78" s="20"/>
      <c r="E78" s="20"/>
      <c r="F78" s="20"/>
      <c r="G78" s="20"/>
      <c r="H78" s="20"/>
      <c r="I78" s="20"/>
      <c r="J78" s="20"/>
      <c r="K78" s="98"/>
      <c r="L78" s="99"/>
      <c r="M78" s="99"/>
      <c r="N78" s="20"/>
      <c r="O78" s="20"/>
    </row>
    <row r="79" spans="1:15" ht="20.149999999999999" customHeight="1" x14ac:dyDescent="0.35">
      <c r="A79" s="4"/>
      <c r="B79" s="20" t="s">
        <v>222</v>
      </c>
      <c r="C79" s="20"/>
      <c r="D79" s="20"/>
      <c r="E79" s="20"/>
      <c r="F79" s="20"/>
      <c r="G79" s="20"/>
      <c r="H79" s="20"/>
      <c r="I79" s="20"/>
      <c r="J79" s="20"/>
      <c r="K79" s="98"/>
      <c r="L79" s="99"/>
      <c r="M79" s="99"/>
      <c r="N79" s="20"/>
      <c r="O79" s="20"/>
    </row>
    <row r="80" spans="1:15" ht="6" customHeight="1" x14ac:dyDescent="0.35">
      <c r="A80" s="20"/>
      <c r="B80" s="20"/>
      <c r="C80" s="20"/>
      <c r="D80" s="20"/>
      <c r="E80" s="20"/>
      <c r="F80" s="20"/>
      <c r="G80" s="20"/>
      <c r="H80" s="20"/>
      <c r="I80" s="20"/>
      <c r="J80" s="20"/>
      <c r="K80" s="98"/>
      <c r="L80" s="99"/>
      <c r="M80" s="99"/>
      <c r="N80" s="20"/>
      <c r="O80" s="20"/>
    </row>
    <row r="81" spans="1:15" ht="20.149999999999999" customHeight="1" x14ac:dyDescent="0.35">
      <c r="A81" s="4"/>
      <c r="B81" s="20" t="s">
        <v>223</v>
      </c>
      <c r="C81" s="20"/>
      <c r="D81" s="20"/>
      <c r="E81" s="20"/>
      <c r="F81" s="20"/>
      <c r="G81" s="20"/>
      <c r="H81" s="20"/>
      <c r="I81" s="20"/>
      <c r="J81" s="20"/>
      <c r="K81" s="98"/>
      <c r="L81" s="99"/>
      <c r="M81" s="99"/>
      <c r="N81" s="20"/>
      <c r="O81" s="20"/>
    </row>
    <row r="82" spans="1:15" ht="6" customHeight="1" x14ac:dyDescent="0.35">
      <c r="A82" s="20"/>
      <c r="B82" s="20"/>
      <c r="C82" s="20"/>
      <c r="D82" s="20"/>
      <c r="E82" s="20"/>
      <c r="F82" s="20"/>
      <c r="G82" s="20"/>
      <c r="H82" s="20"/>
      <c r="I82" s="20"/>
      <c r="J82" s="20"/>
      <c r="K82" s="98"/>
      <c r="L82" s="99"/>
      <c r="M82" s="99"/>
      <c r="N82" s="20"/>
      <c r="O82" s="20"/>
    </row>
    <row r="83" spans="1:15" ht="20.149999999999999" customHeight="1" x14ac:dyDescent="0.35">
      <c r="A83" s="20" t="s">
        <v>224</v>
      </c>
      <c r="B83" s="20"/>
      <c r="C83" s="20"/>
      <c r="D83" s="20"/>
      <c r="E83" s="20"/>
      <c r="F83" s="20"/>
      <c r="G83" s="20"/>
      <c r="H83" s="20"/>
      <c r="I83" s="20"/>
      <c r="J83" s="20"/>
      <c r="K83" s="98"/>
      <c r="L83" s="99"/>
      <c r="M83" s="99"/>
      <c r="N83" s="20"/>
      <c r="O83" s="20"/>
    </row>
    <row r="84" spans="1:15" ht="137.5" customHeight="1" x14ac:dyDescent="0.35">
      <c r="A84" s="567"/>
      <c r="B84" s="568"/>
      <c r="C84" s="568"/>
      <c r="D84" s="568"/>
      <c r="E84" s="568"/>
      <c r="F84" s="568"/>
      <c r="G84" s="568"/>
      <c r="H84" s="568"/>
      <c r="I84" s="568"/>
      <c r="J84" s="568"/>
      <c r="K84" s="568"/>
      <c r="L84" s="568"/>
      <c r="M84" s="568"/>
      <c r="N84" s="20"/>
      <c r="O84" s="20"/>
    </row>
    <row r="86" spans="1:15" ht="20.149999999999999" customHeight="1" x14ac:dyDescent="0.35">
      <c r="A86" s="94" t="s">
        <v>225</v>
      </c>
      <c r="B86" s="20"/>
      <c r="C86" s="20"/>
      <c r="D86" s="20"/>
      <c r="E86" s="20"/>
      <c r="F86" s="20"/>
      <c r="G86" s="20"/>
      <c r="H86" s="20"/>
      <c r="I86" s="20"/>
      <c r="J86" s="20"/>
      <c r="K86" s="20"/>
      <c r="L86" s="20"/>
      <c r="M86" s="20"/>
    </row>
    <row r="87" spans="1:15" ht="6" customHeight="1" x14ac:dyDescent="0.35">
      <c r="A87" s="94"/>
      <c r="B87" s="20"/>
      <c r="C87" s="20"/>
      <c r="D87" s="20"/>
      <c r="E87" s="20"/>
      <c r="F87" s="20"/>
      <c r="G87" s="20"/>
      <c r="H87" s="20"/>
      <c r="I87" s="20"/>
      <c r="J87" s="20"/>
      <c r="K87" s="20"/>
      <c r="L87" s="20"/>
      <c r="M87" s="20"/>
    </row>
    <row r="88" spans="1:15" ht="89.15" customHeight="1" x14ac:dyDescent="0.35">
      <c r="A88" s="556" t="s">
        <v>226</v>
      </c>
      <c r="B88" s="557"/>
      <c r="C88" s="557"/>
      <c r="D88" s="557"/>
      <c r="E88" s="557"/>
      <c r="F88" s="557"/>
      <c r="G88" s="557"/>
      <c r="H88" s="557"/>
      <c r="I88" s="557"/>
      <c r="J88" s="557"/>
      <c r="K88" s="557"/>
      <c r="L88" s="557"/>
      <c r="M88" s="557"/>
    </row>
    <row r="89" spans="1:15" ht="6" customHeight="1" x14ac:dyDescent="0.35">
      <c r="A89" s="20"/>
      <c r="B89" s="20"/>
      <c r="C89" s="20"/>
      <c r="D89" s="20"/>
      <c r="E89" s="20"/>
      <c r="F89" s="20"/>
      <c r="G89" s="20"/>
      <c r="H89" s="20"/>
      <c r="I89" s="20"/>
      <c r="J89" s="20"/>
      <c r="K89" s="20"/>
      <c r="L89" s="20"/>
      <c r="M89" s="20"/>
    </row>
    <row r="90" spans="1:15" ht="20.149999999999999" customHeight="1" x14ac:dyDescent="0.35">
      <c r="A90" s="20" t="s">
        <v>227</v>
      </c>
      <c r="B90" s="20"/>
      <c r="C90" s="20"/>
      <c r="D90" s="20"/>
      <c r="E90" s="20"/>
      <c r="F90" s="20"/>
      <c r="G90" s="20"/>
      <c r="H90" s="20"/>
      <c r="I90" s="20"/>
      <c r="J90" s="20"/>
      <c r="K90" s="20"/>
      <c r="L90" s="20"/>
      <c r="M90" s="20"/>
    </row>
    <row r="91" spans="1:15" ht="6" customHeight="1" x14ac:dyDescent="0.35">
      <c r="A91" s="20"/>
      <c r="B91" s="20"/>
      <c r="C91" s="20"/>
      <c r="D91" s="20"/>
      <c r="E91" s="20"/>
      <c r="F91" s="20"/>
      <c r="G91" s="20"/>
      <c r="H91" s="20"/>
      <c r="I91" s="20"/>
      <c r="J91" s="20"/>
      <c r="K91" s="20"/>
      <c r="L91" s="20"/>
      <c r="M91" s="20"/>
    </row>
    <row r="92" spans="1:15" ht="20.149999999999999" customHeight="1" x14ac:dyDescent="0.35">
      <c r="A92" s="20"/>
      <c r="B92" s="20"/>
      <c r="C92" s="20"/>
      <c r="D92" s="20"/>
      <c r="E92" s="20"/>
      <c r="F92" s="20"/>
      <c r="G92" s="20"/>
      <c r="H92" s="170" t="s">
        <v>228</v>
      </c>
      <c r="I92" s="20"/>
      <c r="J92" s="20"/>
      <c r="K92" s="20"/>
      <c r="L92" s="20"/>
      <c r="M92" s="20"/>
    </row>
    <row r="93" spans="1:15" ht="20.149999999999999" customHeight="1" x14ac:dyDescent="0.35">
      <c r="A93" s="4"/>
      <c r="B93" s="20" t="s">
        <v>229</v>
      </c>
      <c r="C93" s="20"/>
      <c r="D93" s="20"/>
      <c r="E93" s="20"/>
      <c r="F93" s="20"/>
      <c r="G93" s="20"/>
      <c r="H93" s="558"/>
      <c r="I93" s="558"/>
      <c r="J93" s="558"/>
      <c r="K93" s="558"/>
      <c r="L93" s="558"/>
      <c r="M93" s="558"/>
    </row>
    <row r="94" spans="1:15" ht="20.149999999999999" customHeight="1" x14ac:dyDescent="0.35">
      <c r="A94" s="105"/>
      <c r="B94" s="20"/>
      <c r="C94" s="20"/>
      <c r="D94" s="20"/>
      <c r="E94" s="20"/>
      <c r="F94" s="20"/>
      <c r="G94" s="20"/>
      <c r="H94" s="558"/>
      <c r="I94" s="558"/>
      <c r="J94" s="558"/>
      <c r="K94" s="558"/>
      <c r="L94" s="558"/>
      <c r="M94" s="558"/>
    </row>
    <row r="95" spans="1:15" ht="20.149999999999999" customHeight="1" x14ac:dyDescent="0.35">
      <c r="A95" s="105"/>
      <c r="B95" s="20"/>
      <c r="C95" s="20"/>
      <c r="D95" s="20"/>
      <c r="E95" s="20"/>
      <c r="F95" s="20"/>
      <c r="G95" s="20"/>
      <c r="H95" s="547"/>
      <c r="I95" s="547"/>
      <c r="J95" s="547"/>
      <c r="K95" s="547"/>
      <c r="L95" s="547"/>
      <c r="M95" s="547"/>
    </row>
    <row r="96" spans="1:15" ht="6" customHeight="1" x14ac:dyDescent="0.35">
      <c r="A96" s="20"/>
      <c r="B96" s="20"/>
      <c r="C96" s="20"/>
      <c r="D96" s="20"/>
      <c r="E96" s="20"/>
      <c r="F96" s="20"/>
      <c r="G96" s="20"/>
      <c r="H96" s="20"/>
      <c r="I96" s="20"/>
      <c r="J96" s="20"/>
      <c r="K96" s="20"/>
      <c r="L96" s="20"/>
      <c r="M96" s="20"/>
    </row>
    <row r="97" spans="1:13" ht="20.149999999999999" customHeight="1" x14ac:dyDescent="0.35">
      <c r="A97" s="4"/>
      <c r="B97" s="20" t="s">
        <v>230</v>
      </c>
      <c r="C97" s="20"/>
      <c r="D97" s="20"/>
      <c r="E97" s="20"/>
      <c r="F97" s="20"/>
      <c r="G97" s="20"/>
      <c r="H97" s="558"/>
      <c r="I97" s="558"/>
      <c r="J97" s="558"/>
      <c r="K97" s="558"/>
      <c r="L97" s="558"/>
      <c r="M97" s="558"/>
    </row>
    <row r="98" spans="1:13" ht="20.149999999999999" customHeight="1" x14ac:dyDescent="0.35">
      <c r="A98" s="105"/>
      <c r="B98" s="20"/>
      <c r="C98" s="20"/>
      <c r="D98" s="20"/>
      <c r="E98" s="20"/>
      <c r="F98" s="20"/>
      <c r="G98" s="20"/>
      <c r="H98" s="558"/>
      <c r="I98" s="558"/>
      <c r="J98" s="558"/>
      <c r="K98" s="558"/>
      <c r="L98" s="558"/>
      <c r="M98" s="558"/>
    </row>
    <row r="99" spans="1:13" ht="20.149999999999999" customHeight="1" x14ac:dyDescent="0.35">
      <c r="A99" s="105"/>
      <c r="B99" s="20"/>
      <c r="C99" s="20"/>
      <c r="D99" s="20"/>
      <c r="E99" s="20"/>
      <c r="F99" s="20"/>
      <c r="G99" s="20"/>
      <c r="H99" s="547"/>
      <c r="I99" s="547"/>
      <c r="J99" s="547"/>
      <c r="K99" s="547"/>
      <c r="L99" s="547"/>
      <c r="M99" s="547"/>
    </row>
    <row r="100" spans="1:13" ht="6" customHeight="1" x14ac:dyDescent="0.35">
      <c r="A100" s="20"/>
      <c r="B100" s="20"/>
      <c r="C100" s="20"/>
      <c r="D100" s="20"/>
      <c r="E100" s="20"/>
      <c r="F100" s="20"/>
      <c r="G100" s="20"/>
      <c r="H100" s="20"/>
      <c r="I100" s="20"/>
      <c r="J100" s="20"/>
      <c r="K100" s="20"/>
      <c r="L100" s="20"/>
      <c r="M100" s="20"/>
    </row>
    <row r="101" spans="1:13" ht="20.149999999999999" customHeight="1" x14ac:dyDescent="0.35">
      <c r="A101" s="4"/>
      <c r="B101" s="20" t="s">
        <v>231</v>
      </c>
      <c r="C101" s="20"/>
      <c r="D101" s="20"/>
      <c r="E101" s="20"/>
      <c r="F101" s="20"/>
      <c r="G101" s="20"/>
      <c r="H101" s="558"/>
      <c r="I101" s="558"/>
      <c r="J101" s="558"/>
      <c r="K101" s="558"/>
      <c r="L101" s="558"/>
      <c r="M101" s="558"/>
    </row>
    <row r="102" spans="1:13" ht="20.149999999999999" customHeight="1" x14ac:dyDescent="0.35">
      <c r="A102" s="105"/>
      <c r="B102" s="20"/>
      <c r="C102" s="20"/>
      <c r="D102" s="20"/>
      <c r="E102" s="20"/>
      <c r="F102" s="20"/>
      <c r="G102" s="20"/>
      <c r="H102" s="558"/>
      <c r="I102" s="558"/>
      <c r="J102" s="558"/>
      <c r="K102" s="558"/>
      <c r="L102" s="558"/>
      <c r="M102" s="558"/>
    </row>
    <row r="103" spans="1:13" ht="20.149999999999999" customHeight="1" x14ac:dyDescent="0.35">
      <c r="A103" s="105"/>
      <c r="B103" s="20"/>
      <c r="C103" s="20"/>
      <c r="D103" s="20"/>
      <c r="E103" s="20"/>
      <c r="F103" s="20"/>
      <c r="G103" s="20"/>
      <c r="H103" s="547"/>
      <c r="I103" s="547"/>
      <c r="J103" s="547"/>
      <c r="K103" s="547"/>
      <c r="L103" s="547"/>
      <c r="M103" s="547"/>
    </row>
    <row r="104" spans="1:13" ht="6" customHeight="1" x14ac:dyDescent="0.35">
      <c r="A104" s="20"/>
      <c r="B104" s="20"/>
      <c r="C104" s="20"/>
      <c r="D104" s="20"/>
      <c r="E104" s="20"/>
      <c r="F104" s="20"/>
      <c r="G104" s="20"/>
      <c r="H104" s="20"/>
      <c r="I104" s="20"/>
      <c r="J104" s="20"/>
      <c r="K104" s="20"/>
      <c r="L104" s="20"/>
      <c r="M104" s="20"/>
    </row>
    <row r="105" spans="1:13" ht="20.149999999999999" customHeight="1" x14ac:dyDescent="0.35">
      <c r="A105" s="4"/>
      <c r="B105" s="20" t="s">
        <v>232</v>
      </c>
      <c r="C105" s="20"/>
      <c r="D105" s="20"/>
      <c r="E105" s="20"/>
      <c r="F105" s="20"/>
      <c r="G105" s="20"/>
      <c r="H105" s="558"/>
      <c r="I105" s="558"/>
      <c r="J105" s="558"/>
      <c r="K105" s="558"/>
      <c r="L105" s="558"/>
      <c r="M105" s="558"/>
    </row>
    <row r="106" spans="1:13" ht="20.149999999999999" customHeight="1" x14ac:dyDescent="0.35">
      <c r="A106" s="105"/>
      <c r="B106" s="20"/>
      <c r="C106" s="20"/>
      <c r="D106" s="20"/>
      <c r="E106" s="20"/>
      <c r="F106" s="20"/>
      <c r="G106" s="20"/>
      <c r="H106" s="558"/>
      <c r="I106" s="558"/>
      <c r="J106" s="558"/>
      <c r="K106" s="558"/>
      <c r="L106" s="558"/>
      <c r="M106" s="558"/>
    </row>
    <row r="107" spans="1:13" ht="20.149999999999999" customHeight="1" x14ac:dyDescent="0.35">
      <c r="A107" s="105"/>
      <c r="B107" s="20"/>
      <c r="C107" s="20"/>
      <c r="D107" s="20"/>
      <c r="E107" s="20"/>
      <c r="F107" s="20"/>
      <c r="G107" s="20"/>
      <c r="H107" s="547"/>
      <c r="I107" s="547"/>
      <c r="J107" s="547"/>
      <c r="K107" s="547"/>
      <c r="L107" s="547"/>
      <c r="M107" s="547"/>
    </row>
    <row r="108" spans="1:13" ht="6" customHeight="1" x14ac:dyDescent="0.35">
      <c r="A108" s="20"/>
      <c r="B108" s="20"/>
      <c r="C108" s="20"/>
      <c r="D108" s="20"/>
      <c r="E108" s="20"/>
      <c r="F108" s="20"/>
      <c r="G108" s="20"/>
      <c r="H108" s="20"/>
      <c r="I108" s="20"/>
      <c r="J108" s="20"/>
      <c r="K108" s="20"/>
      <c r="L108" s="20"/>
      <c r="M108" s="20"/>
    </row>
    <row r="109" spans="1:13" ht="20.149999999999999" customHeight="1" x14ac:dyDescent="0.35">
      <c r="A109" s="4"/>
      <c r="B109" s="20" t="s">
        <v>233</v>
      </c>
      <c r="C109" s="20"/>
      <c r="D109" s="20"/>
      <c r="E109" s="20"/>
      <c r="F109" s="20"/>
      <c r="G109" s="20"/>
      <c r="H109" s="558"/>
      <c r="I109" s="558"/>
      <c r="J109" s="558"/>
      <c r="K109" s="558"/>
      <c r="L109" s="558"/>
      <c r="M109" s="558"/>
    </row>
    <row r="110" spans="1:13" ht="20.149999999999999" customHeight="1" x14ac:dyDescent="0.35">
      <c r="A110" s="105"/>
      <c r="B110" s="20"/>
      <c r="C110" s="20"/>
      <c r="D110" s="20"/>
      <c r="E110" s="20"/>
      <c r="F110" s="20"/>
      <c r="G110" s="20"/>
      <c r="H110" s="558"/>
      <c r="I110" s="558"/>
      <c r="J110" s="558"/>
      <c r="K110" s="558"/>
      <c r="L110" s="558"/>
      <c r="M110" s="558"/>
    </row>
    <row r="111" spans="1:13" ht="20.149999999999999" customHeight="1" x14ac:dyDescent="0.35">
      <c r="A111" s="105"/>
      <c r="B111" s="20"/>
      <c r="C111" s="20"/>
      <c r="D111" s="20"/>
      <c r="E111" s="20"/>
      <c r="F111" s="20"/>
      <c r="G111" s="20"/>
      <c r="H111" s="547"/>
      <c r="I111" s="547"/>
      <c r="J111" s="547"/>
      <c r="K111" s="547"/>
      <c r="L111" s="547"/>
      <c r="M111" s="547"/>
    </row>
    <row r="112" spans="1:13" s="177" customFormat="1" ht="6" customHeight="1" x14ac:dyDescent="0.35">
      <c r="A112" s="176"/>
      <c r="B112" s="176"/>
      <c r="C112" s="176"/>
      <c r="D112" s="176"/>
      <c r="E112" s="176"/>
      <c r="F112" s="176"/>
      <c r="G112" s="176"/>
      <c r="H112" s="176"/>
      <c r="I112" s="176"/>
      <c r="J112" s="176"/>
      <c r="K112" s="176"/>
      <c r="L112" s="176"/>
      <c r="M112" s="176"/>
    </row>
    <row r="113" spans="1:13" ht="20.149999999999999" customHeight="1" x14ac:dyDescent="0.35">
      <c r="A113" s="4"/>
      <c r="B113" s="20" t="s">
        <v>234</v>
      </c>
      <c r="C113" s="20"/>
      <c r="D113" s="20"/>
      <c r="E113" s="20"/>
      <c r="F113" s="20"/>
      <c r="G113" s="20"/>
      <c r="H113" s="558"/>
      <c r="I113" s="558"/>
      <c r="J113" s="558"/>
      <c r="K113" s="558"/>
      <c r="L113" s="558"/>
      <c r="M113" s="558"/>
    </row>
    <row r="114" spans="1:13" ht="20.149999999999999" customHeight="1" x14ac:dyDescent="0.35">
      <c r="A114" s="105"/>
      <c r="B114" s="174"/>
      <c r="C114" s="20"/>
      <c r="D114" s="20"/>
      <c r="E114" s="20"/>
      <c r="F114" s="20"/>
      <c r="G114" s="20"/>
      <c r="H114" s="558"/>
      <c r="I114" s="558"/>
      <c r="J114" s="558"/>
      <c r="K114" s="558"/>
      <c r="L114" s="558"/>
      <c r="M114" s="558"/>
    </row>
    <row r="115" spans="1:13" ht="20.149999999999999" customHeight="1" x14ac:dyDescent="0.35">
      <c r="A115" s="105"/>
      <c r="B115" s="20"/>
      <c r="C115" s="20"/>
      <c r="D115" s="20"/>
      <c r="E115" s="20"/>
      <c r="F115" s="20"/>
      <c r="G115" s="20"/>
      <c r="H115" s="547"/>
      <c r="I115" s="547"/>
      <c r="J115" s="547"/>
      <c r="K115" s="547"/>
      <c r="L115" s="547"/>
      <c r="M115" s="547"/>
    </row>
    <row r="116" spans="1:13" ht="19.5" customHeight="1" x14ac:dyDescent="0.35">
      <c r="A116" s="166" t="s">
        <v>235</v>
      </c>
    </row>
    <row r="118" spans="1:13" ht="20.149999999999999" customHeight="1" x14ac:dyDescent="0.35">
      <c r="A118" s="94" t="s">
        <v>236</v>
      </c>
      <c r="B118" s="20"/>
      <c r="C118" s="20"/>
      <c r="D118" s="20"/>
      <c r="E118" s="20"/>
      <c r="F118" s="20"/>
      <c r="G118" s="20"/>
      <c r="H118" s="20"/>
      <c r="I118" s="20"/>
      <c r="J118" s="20"/>
      <c r="K118" s="20"/>
      <c r="L118" s="20"/>
      <c r="M118" s="20"/>
    </row>
    <row r="119" spans="1:13" ht="6" customHeight="1" x14ac:dyDescent="0.35">
      <c r="A119" s="94"/>
      <c r="B119" s="20"/>
      <c r="C119" s="20"/>
      <c r="D119" s="20"/>
      <c r="E119" s="20"/>
      <c r="F119" s="20"/>
      <c r="G119" s="20"/>
      <c r="H119" s="20"/>
      <c r="I119" s="20"/>
      <c r="J119" s="20"/>
      <c r="K119" s="20"/>
      <c r="L119" s="20"/>
      <c r="M119" s="20"/>
    </row>
    <row r="120" spans="1:13" ht="20.149999999999999" customHeight="1" x14ac:dyDescent="0.35">
      <c r="A120" s="20" t="s">
        <v>237</v>
      </c>
      <c r="B120" s="20"/>
      <c r="C120" s="20"/>
      <c r="D120" s="20"/>
      <c r="E120" s="20"/>
      <c r="F120" s="20"/>
      <c r="G120" s="20"/>
      <c r="H120" s="20"/>
      <c r="I120" s="20"/>
      <c r="J120" s="20"/>
      <c r="K120" s="20"/>
      <c r="L120" s="20"/>
      <c r="M120" s="20"/>
    </row>
    <row r="121" spans="1:13" ht="20.149999999999999" customHeight="1" x14ac:dyDescent="0.35">
      <c r="A121" s="550"/>
      <c r="B121" s="551"/>
      <c r="C121" s="551"/>
      <c r="D121" s="551"/>
      <c r="E121" s="551"/>
      <c r="F121" s="551"/>
      <c r="G121" s="551"/>
      <c r="H121" s="551"/>
      <c r="I121" s="551"/>
      <c r="J121" s="551"/>
      <c r="K121" s="551"/>
      <c r="L121" s="551"/>
      <c r="M121" s="551"/>
    </row>
    <row r="122" spans="1:13" ht="6" customHeight="1" x14ac:dyDescent="0.35">
      <c r="A122" s="20"/>
      <c r="B122" s="20"/>
      <c r="C122" s="20"/>
      <c r="D122" s="20"/>
      <c r="E122" s="20"/>
      <c r="F122" s="20"/>
      <c r="G122" s="20"/>
      <c r="H122" s="20"/>
      <c r="I122" s="20"/>
      <c r="J122" s="20"/>
      <c r="K122" s="20"/>
      <c r="L122" s="20"/>
      <c r="M122" s="20"/>
    </row>
    <row r="123" spans="1:13" ht="20.149999999999999" customHeight="1" x14ac:dyDescent="0.35">
      <c r="A123" s="20" t="s">
        <v>238</v>
      </c>
      <c r="B123" s="20"/>
      <c r="C123" s="20"/>
      <c r="D123" s="20"/>
      <c r="E123" s="20"/>
      <c r="F123" s="20"/>
      <c r="G123" s="20"/>
      <c r="H123" s="20"/>
      <c r="I123" s="20"/>
      <c r="J123" s="20"/>
      <c r="K123" s="20"/>
      <c r="L123" s="20"/>
      <c r="M123" s="20"/>
    </row>
    <row r="124" spans="1:13" ht="20.149999999999999" customHeight="1" x14ac:dyDescent="0.35">
      <c r="A124" s="550"/>
      <c r="B124" s="551"/>
      <c r="C124" s="551"/>
      <c r="D124" s="551"/>
      <c r="E124" s="551"/>
      <c r="F124" s="551"/>
      <c r="G124" s="551"/>
      <c r="H124" s="551"/>
      <c r="I124" s="551"/>
      <c r="J124" s="551"/>
      <c r="K124" s="551"/>
      <c r="L124" s="551"/>
      <c r="M124" s="551"/>
    </row>
    <row r="125" spans="1:13" ht="6" customHeight="1" x14ac:dyDescent="0.35">
      <c r="A125" s="20"/>
      <c r="B125" s="20"/>
      <c r="C125" s="20"/>
      <c r="D125" s="20"/>
      <c r="E125" s="20"/>
      <c r="F125" s="20"/>
      <c r="G125" s="20"/>
      <c r="H125" s="20"/>
      <c r="I125" s="20"/>
      <c r="J125" s="20"/>
      <c r="K125" s="20"/>
      <c r="L125" s="20"/>
      <c r="M125" s="20"/>
    </row>
    <row r="126" spans="1:13" ht="20.149999999999999" customHeight="1" x14ac:dyDescent="0.35">
      <c r="A126" s="20" t="s">
        <v>239</v>
      </c>
      <c r="B126" s="20"/>
      <c r="C126" s="20"/>
      <c r="D126" s="20"/>
      <c r="E126" s="20"/>
      <c r="F126" s="20"/>
      <c r="G126" s="20"/>
      <c r="H126" s="20"/>
      <c r="I126" s="20"/>
      <c r="J126" s="20"/>
      <c r="K126" s="20"/>
      <c r="L126" s="20"/>
      <c r="M126" s="20"/>
    </row>
    <row r="127" spans="1:13" ht="20.149999999999999" customHeight="1" x14ac:dyDescent="0.35">
      <c r="A127" s="4"/>
      <c r="B127" s="20" t="s">
        <v>222</v>
      </c>
      <c r="C127" s="20"/>
      <c r="D127" s="20"/>
      <c r="E127" s="20"/>
      <c r="F127" s="20"/>
      <c r="G127" s="20"/>
      <c r="H127" s="20"/>
      <c r="I127" s="20"/>
      <c r="J127" s="20"/>
      <c r="K127" s="20"/>
      <c r="L127" s="20"/>
      <c r="M127" s="20"/>
    </row>
    <row r="128" spans="1:13" ht="6" customHeight="1" x14ac:dyDescent="0.35">
      <c r="A128" s="20"/>
      <c r="B128" s="20"/>
      <c r="C128" s="20"/>
      <c r="D128" s="20"/>
      <c r="E128" s="20"/>
      <c r="F128" s="20"/>
      <c r="G128" s="20"/>
      <c r="H128" s="20"/>
      <c r="I128" s="20"/>
      <c r="J128" s="20"/>
      <c r="K128" s="20"/>
      <c r="L128" s="20"/>
      <c r="M128" s="20"/>
    </row>
    <row r="129" spans="1:13" ht="20.149999999999999" customHeight="1" x14ac:dyDescent="0.35">
      <c r="A129" s="4"/>
      <c r="B129" s="20" t="s">
        <v>240</v>
      </c>
      <c r="C129" s="20"/>
      <c r="D129" s="20"/>
      <c r="E129" s="20"/>
      <c r="F129" s="20"/>
      <c r="G129" s="20"/>
      <c r="H129" s="20"/>
      <c r="I129" s="20"/>
      <c r="J129" s="20"/>
      <c r="K129" s="20"/>
      <c r="L129" s="20"/>
      <c r="M129" s="20"/>
    </row>
    <row r="130" spans="1:13" ht="6" customHeight="1" x14ac:dyDescent="0.35">
      <c r="A130" s="20"/>
      <c r="B130" s="20"/>
      <c r="C130" s="20"/>
      <c r="D130" s="20"/>
      <c r="E130" s="20"/>
      <c r="F130" s="20"/>
      <c r="G130" s="20"/>
      <c r="H130" s="20"/>
      <c r="I130" s="20"/>
      <c r="J130" s="20"/>
      <c r="K130" s="20"/>
      <c r="L130" s="20"/>
      <c r="M130" s="20"/>
    </row>
    <row r="131" spans="1:13" ht="20.149999999999999" customHeight="1" x14ac:dyDescent="0.35">
      <c r="A131" s="20" t="s">
        <v>241</v>
      </c>
      <c r="B131" s="20"/>
      <c r="C131" s="20"/>
      <c r="D131" s="20"/>
      <c r="E131" s="20"/>
      <c r="F131" s="20"/>
      <c r="G131" s="20"/>
      <c r="H131" s="20"/>
      <c r="I131" s="20"/>
      <c r="J131" s="20"/>
      <c r="K131" s="20"/>
      <c r="L131" s="20"/>
      <c r="M131" s="20"/>
    </row>
    <row r="132" spans="1:13" ht="20.149999999999999" customHeight="1" x14ac:dyDescent="0.35">
      <c r="A132" s="20" t="s">
        <v>242</v>
      </c>
      <c r="B132" s="20"/>
      <c r="C132" s="20"/>
      <c r="D132" s="20"/>
      <c r="E132" s="20"/>
      <c r="F132" s="20"/>
      <c r="G132" s="20"/>
      <c r="H132" s="20"/>
      <c r="I132" s="20"/>
      <c r="J132" s="20"/>
      <c r="K132" s="20"/>
      <c r="L132" s="20"/>
      <c r="M132" s="20"/>
    </row>
    <row r="133" spans="1:13" ht="95.5" customHeight="1" x14ac:dyDescent="0.35">
      <c r="A133" s="547"/>
      <c r="B133" s="572"/>
      <c r="C133" s="572"/>
      <c r="D133" s="572"/>
      <c r="E133" s="572"/>
      <c r="F133" s="572"/>
      <c r="G133" s="572"/>
      <c r="H133" s="572"/>
      <c r="I133" s="572"/>
      <c r="J133" s="572"/>
      <c r="K133" s="572"/>
      <c r="L133" s="572"/>
      <c r="M133" s="572"/>
    </row>
    <row r="134" spans="1:13" ht="20.149999999999999" customHeight="1" x14ac:dyDescent="0.35">
      <c r="A134" s="159" t="s">
        <v>243</v>
      </c>
      <c r="B134" s="20"/>
      <c r="C134" s="20"/>
      <c r="D134" s="20"/>
      <c r="E134" s="20"/>
      <c r="F134" s="20"/>
      <c r="G134" s="20"/>
      <c r="H134" s="20"/>
      <c r="I134" s="20"/>
      <c r="J134" s="20"/>
      <c r="K134" s="20"/>
      <c r="L134" s="20"/>
      <c r="M134" s="20"/>
    </row>
    <row r="136" spans="1:13" ht="20.149999999999999" customHeight="1" x14ac:dyDescent="0.35">
      <c r="A136" s="94" t="s">
        <v>244</v>
      </c>
      <c r="B136" s="20"/>
      <c r="C136" s="20"/>
      <c r="D136" s="20"/>
      <c r="E136" s="20"/>
      <c r="F136" s="20"/>
      <c r="G136" s="20"/>
      <c r="H136" s="20"/>
      <c r="I136" s="20"/>
      <c r="J136" s="20"/>
      <c r="K136" s="20"/>
      <c r="L136" s="20"/>
      <c r="M136" s="20"/>
    </row>
    <row r="137" spans="1:13" ht="6" customHeight="1" x14ac:dyDescent="0.35">
      <c r="A137" s="94"/>
      <c r="B137" s="20"/>
      <c r="C137" s="20"/>
      <c r="D137" s="20"/>
      <c r="E137" s="20"/>
      <c r="F137" s="20"/>
      <c r="G137" s="20"/>
      <c r="H137" s="20"/>
      <c r="I137" s="20"/>
      <c r="J137" s="20"/>
      <c r="K137" s="20"/>
      <c r="L137" s="20"/>
      <c r="M137" s="20"/>
    </row>
    <row r="138" spans="1:13" ht="20.149999999999999" customHeight="1" x14ac:dyDescent="0.35">
      <c r="A138" s="20" t="s">
        <v>245</v>
      </c>
      <c r="B138" s="20"/>
      <c r="C138" s="20"/>
      <c r="D138" s="20"/>
      <c r="E138" s="20"/>
      <c r="F138" s="20"/>
      <c r="G138" s="20"/>
      <c r="H138" s="20"/>
      <c r="I138" s="20"/>
      <c r="J138" s="20"/>
      <c r="K138" s="20"/>
      <c r="L138" s="20"/>
      <c r="M138" s="20"/>
    </row>
    <row r="139" spans="1:13" ht="20.149999999999999" customHeight="1" x14ac:dyDescent="0.35">
      <c r="A139" s="4"/>
      <c r="B139" s="20" t="s">
        <v>222</v>
      </c>
      <c r="C139" s="20"/>
      <c r="D139" s="20"/>
      <c r="E139" s="20"/>
      <c r="F139" s="20"/>
      <c r="G139" s="20"/>
      <c r="H139" s="20"/>
      <c r="I139" s="20"/>
      <c r="J139" s="20"/>
      <c r="K139" s="20"/>
      <c r="L139" s="20"/>
      <c r="M139" s="20"/>
    </row>
    <row r="140" spans="1:13" ht="6" customHeight="1" x14ac:dyDescent="0.35">
      <c r="A140" s="20"/>
      <c r="B140" s="20"/>
      <c r="C140" s="20"/>
      <c r="D140" s="20"/>
      <c r="E140" s="20"/>
      <c r="F140" s="20"/>
      <c r="G140" s="20"/>
      <c r="H140" s="20"/>
      <c r="I140" s="20"/>
      <c r="J140" s="20"/>
      <c r="K140" s="20"/>
      <c r="L140" s="20"/>
      <c r="M140" s="20"/>
    </row>
    <row r="141" spans="1:13" ht="20.149999999999999" customHeight="1" x14ac:dyDescent="0.35">
      <c r="A141" s="4"/>
      <c r="B141" s="20" t="s">
        <v>240</v>
      </c>
      <c r="C141" s="20"/>
      <c r="D141" s="20"/>
      <c r="E141" s="20"/>
      <c r="F141" s="20"/>
      <c r="G141" s="20"/>
      <c r="H141" s="20"/>
      <c r="I141" s="20"/>
      <c r="J141" s="20"/>
      <c r="K141" s="20"/>
      <c r="L141" s="20"/>
      <c r="M141" s="20"/>
    </row>
    <row r="142" spans="1:13" ht="6" customHeight="1" x14ac:dyDescent="0.35">
      <c r="A142" s="20"/>
      <c r="B142" s="20"/>
      <c r="C142" s="20"/>
      <c r="D142" s="20"/>
      <c r="E142" s="20"/>
      <c r="F142" s="20"/>
      <c r="G142" s="20"/>
      <c r="H142" s="20"/>
      <c r="I142" s="20"/>
      <c r="J142" s="20"/>
      <c r="K142" s="20"/>
      <c r="L142" s="20"/>
      <c r="M142" s="20"/>
    </row>
    <row r="143" spans="1:13" ht="20.149999999999999" customHeight="1" x14ac:dyDescent="0.35">
      <c r="A143" s="20" t="s">
        <v>246</v>
      </c>
      <c r="B143" s="20"/>
      <c r="C143" s="20"/>
      <c r="D143" s="20"/>
      <c r="E143" s="20"/>
      <c r="F143" s="20"/>
      <c r="G143" s="20"/>
      <c r="H143" s="20"/>
      <c r="I143" s="20"/>
      <c r="J143" s="20"/>
      <c r="K143" s="20"/>
      <c r="L143" s="20"/>
      <c r="M143" s="20"/>
    </row>
    <row r="144" spans="1:13" ht="95.15" customHeight="1" x14ac:dyDescent="0.35">
      <c r="A144" s="547"/>
      <c r="B144" s="572"/>
      <c r="C144" s="572"/>
      <c r="D144" s="572"/>
      <c r="E144" s="572"/>
      <c r="F144" s="572"/>
      <c r="G144" s="572"/>
      <c r="H144" s="572"/>
      <c r="I144" s="572"/>
      <c r="J144" s="572"/>
      <c r="K144" s="572"/>
      <c r="L144" s="572"/>
      <c r="M144" s="572"/>
    </row>
    <row r="146" spans="1:13" ht="20.149999999999999" customHeight="1" x14ac:dyDescent="0.35">
      <c r="A146" s="94" t="s">
        <v>247</v>
      </c>
      <c r="B146" s="20"/>
      <c r="C146" s="20"/>
      <c r="D146" s="20"/>
      <c r="E146" s="20"/>
      <c r="F146" s="20"/>
      <c r="G146" s="20"/>
      <c r="H146" s="20"/>
      <c r="I146" s="20"/>
      <c r="J146" s="20"/>
      <c r="K146" s="20"/>
      <c r="L146" s="20"/>
      <c r="M146" s="20"/>
    </row>
    <row r="147" spans="1:13" ht="6" customHeight="1" x14ac:dyDescent="0.35">
      <c r="A147" s="94"/>
      <c r="B147" s="20"/>
      <c r="C147" s="20"/>
      <c r="D147" s="20"/>
      <c r="E147" s="20"/>
      <c r="F147" s="20"/>
      <c r="G147" s="20"/>
      <c r="H147" s="20"/>
      <c r="I147" s="20"/>
      <c r="J147" s="20"/>
      <c r="K147" s="20"/>
      <c r="L147" s="20"/>
      <c r="M147" s="20"/>
    </row>
    <row r="148" spans="1:13" ht="51.65" customHeight="1" x14ac:dyDescent="0.35">
      <c r="A148" s="556" t="s">
        <v>248</v>
      </c>
      <c r="B148" s="557"/>
      <c r="C148" s="557"/>
      <c r="D148" s="557"/>
      <c r="E148" s="557"/>
      <c r="F148" s="557"/>
      <c r="G148" s="557"/>
      <c r="H148" s="557"/>
      <c r="I148" s="557"/>
      <c r="J148" s="557"/>
      <c r="K148" s="557"/>
      <c r="L148" s="557"/>
      <c r="M148" s="557"/>
    </row>
    <row r="149" spans="1:13" ht="6" customHeight="1" x14ac:dyDescent="0.35">
      <c r="A149" s="20"/>
      <c r="B149" s="20"/>
      <c r="C149" s="20"/>
      <c r="D149" s="20"/>
      <c r="E149" s="20"/>
      <c r="F149" s="20"/>
      <c r="G149" s="20"/>
      <c r="H149" s="20"/>
      <c r="I149" s="20"/>
      <c r="J149" s="20"/>
      <c r="K149" s="20"/>
      <c r="L149" s="20"/>
      <c r="M149" s="20"/>
    </row>
    <row r="150" spans="1:13" ht="30" customHeight="1" x14ac:dyDescent="0.35">
      <c r="A150" s="573" t="s">
        <v>249</v>
      </c>
      <c r="B150" s="574"/>
      <c r="C150" s="574"/>
      <c r="D150" s="574"/>
      <c r="E150" s="574"/>
      <c r="F150" s="574"/>
      <c r="G150" s="574"/>
      <c r="H150" s="574"/>
      <c r="I150" s="574"/>
      <c r="J150" s="574"/>
      <c r="K150" s="574"/>
      <c r="L150" s="574"/>
      <c r="M150" s="574"/>
    </row>
    <row r="151" spans="1:13" ht="20.149999999999999" customHeight="1" x14ac:dyDescent="0.35">
      <c r="A151" s="163" t="s">
        <v>250</v>
      </c>
      <c r="B151" s="163"/>
      <c r="C151" s="163"/>
      <c r="D151" s="163"/>
      <c r="E151" s="163"/>
      <c r="F151" s="163"/>
      <c r="G151" s="163"/>
      <c r="H151" s="163"/>
      <c r="I151" s="163"/>
      <c r="J151" s="163"/>
      <c r="K151" s="163"/>
      <c r="L151" s="163"/>
      <c r="M151" s="163"/>
    </row>
    <row r="152" spans="1:13" ht="20.149999999999999" customHeight="1" x14ac:dyDescent="0.35">
      <c r="A152" s="160" t="s">
        <v>251</v>
      </c>
      <c r="B152" s="160"/>
      <c r="C152" s="160"/>
      <c r="D152" s="160"/>
      <c r="E152" s="160"/>
      <c r="F152" s="160"/>
      <c r="G152" s="160"/>
      <c r="H152" s="160"/>
      <c r="I152" s="160"/>
      <c r="J152" s="160"/>
      <c r="K152" s="160"/>
      <c r="L152" s="160"/>
      <c r="M152" s="160"/>
    </row>
    <row r="153" spans="1:13" ht="6" customHeight="1" x14ac:dyDescent="0.35">
      <c r="A153" s="20"/>
      <c r="B153" s="20"/>
      <c r="C153" s="20"/>
      <c r="D153" s="20"/>
      <c r="E153" s="20"/>
      <c r="F153" s="20"/>
      <c r="G153" s="20"/>
      <c r="H153" s="20"/>
      <c r="I153" s="20"/>
      <c r="J153" s="20"/>
      <c r="K153" s="20"/>
      <c r="L153" s="20"/>
      <c r="M153" s="20"/>
    </row>
    <row r="154" spans="1:13" ht="20.149999999999999" customHeight="1" x14ac:dyDescent="0.35">
      <c r="A154" s="20" t="s">
        <v>252</v>
      </c>
      <c r="B154" s="20"/>
      <c r="C154" s="20"/>
      <c r="D154" s="20"/>
      <c r="E154" s="20"/>
      <c r="F154" s="550"/>
      <c r="G154" s="551"/>
      <c r="H154" s="551"/>
      <c r="I154" s="551"/>
      <c r="J154" s="551"/>
      <c r="K154" s="551"/>
      <c r="L154" s="551"/>
      <c r="M154" s="551"/>
    </row>
    <row r="155" spans="1:13" ht="6" customHeight="1" x14ac:dyDescent="0.35">
      <c r="A155" s="20"/>
      <c r="B155" s="20"/>
      <c r="C155" s="20"/>
      <c r="D155" s="20"/>
      <c r="E155" s="20"/>
      <c r="F155" s="20"/>
      <c r="G155" s="20"/>
      <c r="H155" s="20"/>
      <c r="I155" s="20"/>
      <c r="J155" s="20"/>
      <c r="K155" s="20"/>
      <c r="L155" s="20"/>
      <c r="M155" s="20"/>
    </row>
    <row r="156" spans="1:13" ht="31.4" customHeight="1" x14ac:dyDescent="0.35">
      <c r="A156" s="160" t="s">
        <v>253</v>
      </c>
      <c r="B156" s="20"/>
      <c r="C156" s="20"/>
      <c r="D156" s="20"/>
      <c r="E156" s="20"/>
      <c r="F156" s="20"/>
      <c r="G156" s="20"/>
      <c r="H156" s="532" t="s">
        <v>254</v>
      </c>
      <c r="I156" s="564"/>
      <c r="J156" s="564"/>
      <c r="K156" s="564"/>
      <c r="L156" s="564"/>
      <c r="M156" s="564"/>
    </row>
    <row r="157" spans="1:13" ht="20.149999999999999" customHeight="1" x14ac:dyDescent="0.35">
      <c r="A157" s="4"/>
      <c r="B157" s="20" t="s">
        <v>255</v>
      </c>
      <c r="C157" s="20"/>
      <c r="D157" s="20"/>
      <c r="E157" s="20"/>
      <c r="F157" s="20"/>
      <c r="G157" s="20"/>
      <c r="H157" s="550"/>
      <c r="I157" s="550"/>
      <c r="J157" s="550"/>
      <c r="K157" s="550"/>
      <c r="L157" s="550"/>
      <c r="M157" s="550"/>
    </row>
    <row r="158" spans="1:13" ht="6" customHeight="1" x14ac:dyDescent="0.35">
      <c r="A158" s="20"/>
      <c r="B158" s="20"/>
      <c r="C158" s="20"/>
      <c r="D158" s="20"/>
      <c r="E158" s="20"/>
      <c r="F158" s="20"/>
      <c r="G158" s="20"/>
      <c r="H158" s="20"/>
      <c r="I158" s="20"/>
      <c r="J158" s="20"/>
      <c r="K158" s="20"/>
      <c r="L158" s="20"/>
      <c r="M158" s="20"/>
    </row>
    <row r="159" spans="1:13" ht="20.149999999999999" customHeight="1" x14ac:dyDescent="0.35">
      <c r="A159" s="4"/>
      <c r="B159" s="20" t="s">
        <v>256</v>
      </c>
      <c r="C159" s="20"/>
      <c r="D159" s="20"/>
      <c r="E159" s="20"/>
      <c r="F159" s="20"/>
      <c r="G159" s="20"/>
      <c r="H159" s="550"/>
      <c r="I159" s="550"/>
      <c r="J159" s="550"/>
      <c r="K159" s="550"/>
      <c r="L159" s="550"/>
      <c r="M159" s="550"/>
    </row>
    <row r="160" spans="1:13" ht="6" customHeight="1" x14ac:dyDescent="0.35">
      <c r="A160" s="20"/>
      <c r="B160" s="20"/>
      <c r="C160" s="20"/>
      <c r="D160" s="20"/>
      <c r="E160" s="20"/>
      <c r="F160" s="20"/>
      <c r="G160" s="20"/>
      <c r="H160" s="20"/>
      <c r="I160" s="20"/>
      <c r="J160" s="20"/>
      <c r="K160" s="20"/>
      <c r="L160" s="20"/>
      <c r="M160" s="20"/>
    </row>
    <row r="161" spans="1:13" ht="20.149999999999999" customHeight="1" x14ac:dyDescent="0.35">
      <c r="A161" s="4"/>
      <c r="B161" s="20" t="s">
        <v>257</v>
      </c>
      <c r="C161" s="20"/>
      <c r="D161" s="20"/>
      <c r="E161" s="20"/>
      <c r="F161" s="20"/>
      <c r="G161" s="20"/>
      <c r="H161" s="559"/>
      <c r="I161" s="559"/>
      <c r="J161" s="559"/>
      <c r="K161" s="559"/>
      <c r="L161" s="559"/>
      <c r="M161" s="559"/>
    </row>
    <row r="162" spans="1:13" ht="6" customHeight="1" x14ac:dyDescent="0.35">
      <c r="A162" s="20"/>
      <c r="B162" s="20"/>
      <c r="C162" s="20"/>
      <c r="D162" s="20"/>
      <c r="E162" s="20"/>
      <c r="F162" s="20"/>
      <c r="G162" s="20"/>
      <c r="H162" s="20"/>
      <c r="I162" s="20"/>
      <c r="J162" s="20"/>
      <c r="K162" s="20"/>
      <c r="L162" s="20"/>
      <c r="M162" s="20"/>
    </row>
    <row r="163" spans="1:13" ht="20.149999999999999" customHeight="1" x14ac:dyDescent="0.35">
      <c r="A163" s="4"/>
      <c r="B163" s="20" t="s">
        <v>258</v>
      </c>
      <c r="C163" s="20"/>
      <c r="D163" s="20"/>
      <c r="E163" s="20"/>
      <c r="F163" s="20"/>
      <c r="G163" s="20"/>
      <c r="H163" s="559"/>
      <c r="I163" s="559"/>
      <c r="J163" s="559"/>
      <c r="K163" s="559"/>
      <c r="L163" s="559"/>
      <c r="M163" s="559"/>
    </row>
    <row r="164" spans="1:13" ht="6" customHeight="1" x14ac:dyDescent="0.35">
      <c r="A164" s="20"/>
      <c r="B164" s="20"/>
      <c r="C164" s="20"/>
      <c r="D164" s="20"/>
      <c r="E164" s="20"/>
      <c r="F164" s="20"/>
      <c r="G164" s="20"/>
      <c r="H164" s="20"/>
      <c r="I164" s="20"/>
      <c r="J164" s="20"/>
      <c r="K164" s="20"/>
      <c r="L164" s="20"/>
      <c r="M164" s="20"/>
    </row>
    <row r="165" spans="1:13" ht="20.149999999999999" customHeight="1" x14ac:dyDescent="0.35">
      <c r="A165" s="4"/>
      <c r="B165" s="20" t="s">
        <v>259</v>
      </c>
      <c r="C165" s="20"/>
      <c r="D165" s="20"/>
      <c r="E165" s="20"/>
      <c r="F165" s="20"/>
      <c r="G165" s="20"/>
      <c r="H165" s="559"/>
      <c r="I165" s="559"/>
      <c r="J165" s="559"/>
      <c r="K165" s="559"/>
      <c r="L165" s="559"/>
      <c r="M165" s="559"/>
    </row>
    <row r="166" spans="1:13" ht="6" customHeight="1" x14ac:dyDescent="0.35">
      <c r="A166" s="20"/>
      <c r="B166" s="20"/>
      <c r="C166" s="20"/>
      <c r="D166" s="20"/>
      <c r="E166" s="20"/>
      <c r="F166" s="20"/>
      <c r="G166" s="20"/>
      <c r="H166" s="20"/>
      <c r="I166" s="20"/>
      <c r="J166" s="20"/>
      <c r="K166" s="20"/>
      <c r="L166" s="20"/>
      <c r="M166" s="20"/>
    </row>
    <row r="167" spans="1:13" ht="20.149999999999999" customHeight="1" x14ac:dyDescent="0.35">
      <c r="A167" s="4"/>
      <c r="B167" s="20" t="s">
        <v>260</v>
      </c>
      <c r="C167" s="20"/>
      <c r="D167" s="20"/>
      <c r="E167" s="20"/>
      <c r="F167" s="20"/>
      <c r="G167" s="20"/>
      <c r="H167" s="559"/>
      <c r="I167" s="559"/>
      <c r="J167" s="559"/>
      <c r="K167" s="559"/>
      <c r="L167" s="559"/>
      <c r="M167" s="559"/>
    </row>
    <row r="168" spans="1:13" ht="6" customHeight="1" x14ac:dyDescent="0.35">
      <c r="A168" s="20"/>
      <c r="B168" s="20"/>
      <c r="C168" s="20"/>
      <c r="D168" s="20"/>
      <c r="E168" s="20"/>
      <c r="F168" s="20"/>
      <c r="G168" s="20"/>
      <c r="H168" s="20"/>
      <c r="I168" s="20"/>
      <c r="J168" s="20"/>
      <c r="K168" s="20"/>
      <c r="L168" s="20"/>
      <c r="M168" s="20"/>
    </row>
    <row r="169" spans="1:13" ht="20.149999999999999" customHeight="1" x14ac:dyDescent="0.35">
      <c r="A169" s="4"/>
      <c r="B169" s="20" t="s">
        <v>261</v>
      </c>
      <c r="C169" s="20"/>
      <c r="D169" s="20"/>
      <c r="E169" s="20"/>
      <c r="F169" s="20"/>
      <c r="G169" s="20"/>
      <c r="H169" s="550"/>
      <c r="I169" s="550"/>
      <c r="J169" s="550"/>
      <c r="K169" s="550"/>
      <c r="L169" s="550"/>
      <c r="M169" s="550"/>
    </row>
    <row r="170" spans="1:13" ht="19.5" customHeight="1" x14ac:dyDescent="0.35">
      <c r="A170" s="166" t="s">
        <v>262</v>
      </c>
    </row>
    <row r="172" spans="1:13" ht="20.149999999999999" customHeight="1" x14ac:dyDescent="0.35">
      <c r="A172" s="94" t="s">
        <v>263</v>
      </c>
      <c r="B172" s="20"/>
      <c r="C172" s="20"/>
      <c r="D172" s="20"/>
      <c r="E172" s="20"/>
      <c r="F172" s="20"/>
      <c r="G172" s="20"/>
      <c r="H172" s="20"/>
      <c r="I172" s="20"/>
      <c r="J172" s="105" t="s">
        <v>121</v>
      </c>
      <c r="K172" s="105"/>
      <c r="L172" s="105" t="s">
        <v>217</v>
      </c>
      <c r="M172" s="20"/>
    </row>
    <row r="173" spans="1:13" ht="6" customHeight="1" x14ac:dyDescent="0.35">
      <c r="A173" s="94"/>
      <c r="B173" s="20"/>
      <c r="C173" s="20"/>
      <c r="D173" s="20"/>
      <c r="E173" s="20"/>
      <c r="F173" s="20"/>
      <c r="G173" s="20"/>
      <c r="H173" s="20"/>
      <c r="I173" s="20"/>
      <c r="J173" s="105"/>
      <c r="K173" s="105"/>
      <c r="L173" s="105"/>
      <c r="M173" s="20"/>
    </row>
    <row r="174" spans="1:13" ht="20.149999999999999" customHeight="1" x14ac:dyDescent="0.35">
      <c r="A174" s="20" t="s">
        <v>264</v>
      </c>
      <c r="B174" s="20"/>
      <c r="C174" s="20"/>
      <c r="D174" s="20"/>
      <c r="E174" s="20"/>
      <c r="F174" s="20"/>
      <c r="G174" s="20"/>
      <c r="H174" s="20"/>
      <c r="I174" s="20"/>
      <c r="J174" s="9"/>
      <c r="K174" s="20"/>
      <c r="L174" s="9"/>
      <c r="M174" s="20"/>
    </row>
    <row r="175" spans="1:13" ht="6" customHeight="1" x14ac:dyDescent="0.35">
      <c r="A175" s="20"/>
      <c r="B175" s="20"/>
      <c r="C175" s="20"/>
      <c r="D175" s="20"/>
      <c r="E175" s="20"/>
      <c r="F175" s="20"/>
      <c r="G175" s="20"/>
      <c r="H175" s="20"/>
      <c r="I175" s="20"/>
      <c r="J175" s="20"/>
      <c r="K175" s="20"/>
      <c r="L175" s="20"/>
      <c r="M175" s="20"/>
    </row>
    <row r="176" spans="1:13" ht="20.149999999999999" customHeight="1" x14ac:dyDescent="0.35">
      <c r="A176" s="20"/>
      <c r="B176" s="20" t="s">
        <v>265</v>
      </c>
      <c r="C176" s="20"/>
      <c r="D176" s="20"/>
      <c r="E176" s="20"/>
      <c r="F176" s="20"/>
      <c r="G176" s="20"/>
      <c r="H176" s="20"/>
      <c r="I176" s="20"/>
      <c r="J176" s="9"/>
      <c r="K176" s="20"/>
      <c r="L176" s="9"/>
      <c r="M176" s="20"/>
    </row>
    <row r="177" spans="1:13" ht="6" customHeight="1" x14ac:dyDescent="0.35">
      <c r="A177" s="20"/>
      <c r="B177" s="20"/>
      <c r="C177" s="20"/>
      <c r="D177" s="20"/>
      <c r="E177" s="20"/>
      <c r="F177" s="20"/>
      <c r="G177" s="20"/>
      <c r="H177" s="20"/>
      <c r="I177" s="20"/>
      <c r="J177" s="20"/>
      <c r="K177" s="20"/>
      <c r="L177" s="20"/>
      <c r="M177" s="20"/>
    </row>
    <row r="178" spans="1:13" ht="20.149999999999999" customHeight="1" x14ac:dyDescent="0.35">
      <c r="A178" s="20" t="s">
        <v>266</v>
      </c>
      <c r="B178" s="20"/>
      <c r="C178" s="20"/>
      <c r="D178" s="20"/>
      <c r="E178" s="20"/>
      <c r="F178" s="20"/>
      <c r="G178" s="20"/>
      <c r="H178" s="20"/>
      <c r="I178" s="20"/>
      <c r="J178" s="9"/>
      <c r="K178" s="20"/>
      <c r="L178" s="9"/>
      <c r="M178" s="20"/>
    </row>
    <row r="179" spans="1:13" ht="6" customHeight="1" x14ac:dyDescent="0.35">
      <c r="A179" s="20"/>
      <c r="B179" s="20"/>
      <c r="C179" s="20"/>
      <c r="D179" s="20"/>
      <c r="E179" s="20"/>
      <c r="F179" s="20"/>
      <c r="G179" s="20"/>
      <c r="H179" s="20"/>
      <c r="I179" s="20"/>
      <c r="J179" s="20"/>
      <c r="K179" s="20"/>
      <c r="L179" s="20"/>
      <c r="M179" s="20"/>
    </row>
    <row r="180" spans="1:13" ht="30" customHeight="1" x14ac:dyDescent="0.35">
      <c r="A180" s="548" t="s">
        <v>267</v>
      </c>
      <c r="B180" s="549"/>
      <c r="C180" s="549"/>
      <c r="D180" s="549"/>
      <c r="E180" s="549"/>
      <c r="F180" s="549"/>
      <c r="G180" s="549"/>
      <c r="H180" s="549"/>
      <c r="I180" s="20"/>
      <c r="J180" s="9"/>
      <c r="K180" s="20"/>
      <c r="L180" s="9"/>
      <c r="M180" s="20"/>
    </row>
    <row r="181" spans="1:13" ht="20.149999999999999" customHeight="1" x14ac:dyDescent="0.35">
      <c r="A181" s="20"/>
      <c r="B181" s="20"/>
      <c r="C181" s="20"/>
      <c r="D181" s="20"/>
      <c r="E181" s="20"/>
      <c r="F181" s="20"/>
      <c r="G181" s="20"/>
      <c r="H181" s="20"/>
      <c r="I181" s="20"/>
      <c r="J181" s="20"/>
      <c r="K181" s="20"/>
      <c r="L181" s="20"/>
      <c r="M181" s="20"/>
    </row>
    <row r="182" spans="1:13" ht="26.5" customHeight="1" x14ac:dyDescent="0.35">
      <c r="A182" s="548" t="s">
        <v>268</v>
      </c>
      <c r="B182" s="549"/>
      <c r="C182" s="549"/>
      <c r="D182" s="549"/>
      <c r="E182" s="549"/>
      <c r="F182" s="549"/>
      <c r="G182" s="549"/>
      <c r="H182" s="549"/>
      <c r="I182" s="20"/>
      <c r="J182" s="9"/>
      <c r="K182" s="20"/>
      <c r="L182" s="9"/>
      <c r="M182" s="20"/>
    </row>
    <row r="183" spans="1:13" ht="6" customHeight="1" x14ac:dyDescent="0.35">
      <c r="A183" s="20"/>
      <c r="B183" s="20"/>
      <c r="C183" s="20"/>
      <c r="D183" s="20"/>
      <c r="E183" s="20"/>
      <c r="F183" s="20"/>
      <c r="G183" s="20"/>
      <c r="H183" s="20"/>
      <c r="I183" s="20"/>
      <c r="J183" s="20"/>
      <c r="K183" s="20"/>
      <c r="L183" s="20"/>
      <c r="M183" s="20"/>
    </row>
    <row r="184" spans="1:13" ht="20.149999999999999" customHeight="1" x14ac:dyDescent="0.35">
      <c r="A184" s="20" t="s">
        <v>269</v>
      </c>
      <c r="B184" s="20"/>
      <c r="C184" s="20"/>
      <c r="D184" s="20"/>
      <c r="E184" s="20"/>
      <c r="F184" s="20"/>
      <c r="G184" s="20"/>
      <c r="H184" s="20"/>
      <c r="I184" s="20"/>
      <c r="J184" s="9"/>
      <c r="K184" s="20"/>
      <c r="L184" s="9"/>
      <c r="M184" s="20"/>
    </row>
    <row r="185" spans="1:13" ht="6" customHeight="1" x14ac:dyDescent="0.35">
      <c r="A185" s="20"/>
      <c r="B185" s="20"/>
      <c r="C185" s="20"/>
      <c r="D185" s="20"/>
      <c r="E185" s="20"/>
      <c r="F185" s="20"/>
      <c r="G185" s="20"/>
      <c r="H185" s="20"/>
      <c r="I185" s="20"/>
      <c r="J185" s="20"/>
      <c r="K185" s="20"/>
      <c r="L185" s="20"/>
      <c r="M185" s="20"/>
    </row>
    <row r="186" spans="1:13" ht="20.149999999999999" customHeight="1" x14ac:dyDescent="0.35">
      <c r="A186" s="20" t="s">
        <v>270</v>
      </c>
      <c r="B186" s="20"/>
      <c r="C186" s="20"/>
      <c r="D186" s="20"/>
      <c r="E186" s="20"/>
      <c r="F186" s="20"/>
      <c r="G186" s="20"/>
      <c r="H186" s="20"/>
      <c r="I186" s="20"/>
      <c r="J186" s="9"/>
      <c r="K186" s="20"/>
      <c r="L186" s="9"/>
      <c r="M186" s="20"/>
    </row>
    <row r="188" spans="1:13" ht="19.5" customHeight="1" x14ac:dyDescent="0.35">
      <c r="A188" s="94" t="s">
        <v>271</v>
      </c>
      <c r="B188" s="20"/>
      <c r="C188" s="20"/>
      <c r="D188" s="20"/>
      <c r="E188" s="20"/>
      <c r="F188" s="20"/>
      <c r="G188" s="20"/>
      <c r="H188" s="20"/>
      <c r="I188" s="20"/>
      <c r="J188" s="20"/>
      <c r="K188" s="20"/>
      <c r="L188" s="20"/>
      <c r="M188" s="20"/>
    </row>
    <row r="189" spans="1:13" ht="6" customHeight="1" x14ac:dyDescent="0.35">
      <c r="A189" s="94"/>
      <c r="B189" s="20"/>
      <c r="C189" s="20"/>
      <c r="D189" s="20"/>
      <c r="E189" s="20"/>
      <c r="F189" s="20"/>
      <c r="G189" s="20"/>
      <c r="H189" s="20"/>
      <c r="I189" s="20"/>
      <c r="J189" s="20"/>
      <c r="K189" s="20"/>
      <c r="L189" s="20"/>
      <c r="M189" s="20"/>
    </row>
    <row r="190" spans="1:13" ht="28.4" customHeight="1" x14ac:dyDescent="0.35">
      <c r="A190" s="560" t="s">
        <v>272</v>
      </c>
      <c r="B190" s="561"/>
      <c r="C190" s="561"/>
      <c r="D190" s="561"/>
      <c r="E190" s="561"/>
      <c r="F190" s="561"/>
      <c r="G190" s="561"/>
      <c r="H190" s="561"/>
      <c r="I190" s="561"/>
      <c r="J190" s="561"/>
      <c r="K190" s="561"/>
      <c r="L190" s="561"/>
      <c r="M190" s="561"/>
    </row>
    <row r="191" spans="1:13" ht="6" customHeight="1" x14ac:dyDescent="0.35">
      <c r="A191" s="20"/>
      <c r="B191" s="20"/>
      <c r="C191" s="20"/>
      <c r="D191" s="20"/>
      <c r="E191" s="20"/>
      <c r="F191" s="20"/>
      <c r="G191" s="20"/>
      <c r="H191" s="20"/>
      <c r="I191" s="20"/>
      <c r="J191" s="20"/>
      <c r="K191" s="20"/>
      <c r="L191" s="20"/>
      <c r="M191" s="20"/>
    </row>
    <row r="192" spans="1:13" ht="20.149999999999999" customHeight="1" x14ac:dyDescent="0.35">
      <c r="A192" s="94" t="s">
        <v>273</v>
      </c>
      <c r="B192" s="20"/>
      <c r="C192" s="20"/>
      <c r="D192" s="20"/>
      <c r="E192" s="20"/>
      <c r="F192" s="20"/>
      <c r="G192" s="20"/>
      <c r="H192" s="20"/>
      <c r="I192" s="20"/>
      <c r="J192" s="20"/>
      <c r="K192" s="20"/>
      <c r="L192" s="20"/>
      <c r="M192" s="20"/>
    </row>
    <row r="193" spans="1:13" ht="40.4" customHeight="1" x14ac:dyDescent="0.35">
      <c r="A193" s="469" t="s">
        <v>274</v>
      </c>
      <c r="B193" s="20"/>
      <c r="C193" s="20"/>
      <c r="D193" s="20"/>
      <c r="E193" s="558"/>
      <c r="F193" s="558"/>
      <c r="G193" s="558"/>
      <c r="H193" s="558"/>
      <c r="I193" s="558"/>
      <c r="J193" s="558"/>
      <c r="K193" s="558"/>
      <c r="L193" s="558"/>
      <c r="M193" s="558"/>
    </row>
    <row r="194" spans="1:13" ht="40.4" customHeight="1" x14ac:dyDescent="0.35">
      <c r="A194" s="160" t="s">
        <v>275</v>
      </c>
      <c r="B194" s="469"/>
      <c r="C194" s="20"/>
      <c r="D194" s="20"/>
      <c r="E194" s="553"/>
      <c r="F194" s="553"/>
      <c r="G194" s="553"/>
      <c r="H194" s="553"/>
      <c r="I194" s="553"/>
      <c r="J194" s="553"/>
      <c r="K194" s="553"/>
      <c r="L194" s="553"/>
      <c r="M194" s="553"/>
    </row>
    <row r="195" spans="1:13" ht="6" customHeight="1" x14ac:dyDescent="0.35">
      <c r="A195" s="20"/>
      <c r="B195" s="20"/>
      <c r="C195" s="20"/>
      <c r="D195" s="20"/>
      <c r="E195" s="20"/>
      <c r="F195" s="20"/>
      <c r="G195" s="20"/>
      <c r="H195" s="20"/>
      <c r="I195" s="20"/>
      <c r="J195" s="20"/>
      <c r="K195" s="20"/>
      <c r="L195" s="20"/>
      <c r="M195" s="20"/>
    </row>
    <row r="196" spans="1:13" ht="20.149999999999999" customHeight="1" x14ac:dyDescent="0.35">
      <c r="A196" s="94" t="s">
        <v>276</v>
      </c>
      <c r="B196" s="20"/>
      <c r="C196" s="20"/>
      <c r="D196" s="20"/>
      <c r="E196" s="20"/>
      <c r="F196" s="20"/>
      <c r="G196" s="20"/>
      <c r="H196" s="20"/>
      <c r="I196" s="20"/>
      <c r="J196" s="20"/>
      <c r="K196" s="20"/>
      <c r="L196" s="20"/>
      <c r="M196" s="20"/>
    </row>
    <row r="197" spans="1:13" s="178" customFormat="1" ht="40.4" customHeight="1" x14ac:dyDescent="0.35">
      <c r="A197" s="160" t="s">
        <v>274</v>
      </c>
      <c r="B197" s="160"/>
      <c r="C197" s="160"/>
      <c r="D197" s="160"/>
      <c r="E197" s="558"/>
      <c r="F197" s="558"/>
      <c r="G197" s="558"/>
      <c r="H197" s="558"/>
      <c r="I197" s="558"/>
      <c r="J197" s="558"/>
      <c r="K197" s="558"/>
      <c r="L197" s="558"/>
      <c r="M197" s="558"/>
    </row>
    <row r="198" spans="1:13" ht="40.4" customHeight="1" x14ac:dyDescent="0.35">
      <c r="A198" s="160" t="s">
        <v>277</v>
      </c>
      <c r="B198" s="20"/>
      <c r="C198" s="20"/>
      <c r="D198" s="20"/>
      <c r="E198" s="553"/>
      <c r="F198" s="553"/>
      <c r="G198" s="553"/>
      <c r="H198" s="553"/>
      <c r="I198" s="553"/>
      <c r="J198" s="553"/>
      <c r="K198" s="553"/>
      <c r="L198" s="553"/>
      <c r="M198" s="553"/>
    </row>
    <row r="199" spans="1:13" ht="6" customHeight="1" x14ac:dyDescent="0.35">
      <c r="A199" s="20"/>
      <c r="B199" s="20"/>
      <c r="C199" s="20"/>
      <c r="D199" s="20"/>
      <c r="E199" s="20"/>
      <c r="F199" s="20"/>
      <c r="G199" s="20"/>
      <c r="H199" s="20"/>
      <c r="I199" s="20"/>
      <c r="J199" s="20"/>
      <c r="K199" s="20"/>
      <c r="L199" s="20"/>
      <c r="M199" s="20"/>
    </row>
    <row r="200" spans="1:13" ht="20.149999999999999" customHeight="1" x14ac:dyDescent="0.35">
      <c r="A200" s="94" t="s">
        <v>278</v>
      </c>
      <c r="B200" s="20"/>
      <c r="C200" s="20"/>
      <c r="D200" s="20"/>
      <c r="E200" s="20"/>
      <c r="F200" s="20"/>
      <c r="G200" s="20"/>
      <c r="H200" s="20"/>
      <c r="I200" s="20"/>
      <c r="J200" s="20"/>
      <c r="K200" s="20"/>
      <c r="L200" s="20"/>
      <c r="M200" s="20"/>
    </row>
    <row r="201" spans="1:13" ht="40.4" customHeight="1" x14ac:dyDescent="0.35">
      <c r="A201" s="160" t="s">
        <v>274</v>
      </c>
      <c r="B201" s="160"/>
      <c r="C201" s="160"/>
      <c r="D201" s="160"/>
      <c r="E201" s="558"/>
      <c r="F201" s="558"/>
      <c r="G201" s="558"/>
      <c r="H201" s="558"/>
      <c r="I201" s="558"/>
      <c r="J201" s="558"/>
      <c r="K201" s="558"/>
      <c r="L201" s="558"/>
      <c r="M201" s="558"/>
    </row>
    <row r="202" spans="1:13" ht="40.4" customHeight="1" x14ac:dyDescent="0.35">
      <c r="A202" s="160" t="s">
        <v>277</v>
      </c>
      <c r="B202" s="160"/>
      <c r="C202" s="160"/>
      <c r="D202" s="160"/>
      <c r="E202" s="553"/>
      <c r="F202" s="553"/>
      <c r="G202" s="553"/>
      <c r="H202" s="553"/>
      <c r="I202" s="553"/>
      <c r="J202" s="553"/>
      <c r="K202" s="553"/>
      <c r="L202" s="553"/>
      <c r="M202" s="553"/>
    </row>
    <row r="203" spans="1:13" ht="6" customHeight="1" x14ac:dyDescent="0.35">
      <c r="A203" s="20"/>
      <c r="B203" s="20"/>
      <c r="C203" s="20"/>
      <c r="D203" s="20"/>
      <c r="E203" s="20"/>
      <c r="F203" s="20"/>
      <c r="G203" s="20"/>
      <c r="H203" s="20"/>
      <c r="I203" s="20"/>
      <c r="J203" s="20"/>
      <c r="K203" s="20"/>
      <c r="L203" s="20"/>
      <c r="M203" s="20"/>
    </row>
    <row r="204" spans="1:13" ht="20.149999999999999" customHeight="1" x14ac:dyDescent="0.35">
      <c r="A204" s="94" t="s">
        <v>279</v>
      </c>
      <c r="B204" s="20"/>
      <c r="C204" s="20"/>
      <c r="D204" s="20"/>
      <c r="E204" s="20"/>
      <c r="F204" s="20"/>
      <c r="G204" s="20"/>
      <c r="H204" s="20"/>
      <c r="I204" s="20"/>
      <c r="J204" s="20"/>
      <c r="K204" s="20"/>
      <c r="L204" s="20"/>
      <c r="M204" s="20"/>
    </row>
    <row r="205" spans="1:13" ht="40.4" customHeight="1" x14ac:dyDescent="0.35">
      <c r="A205" s="160" t="s">
        <v>274</v>
      </c>
      <c r="B205" s="160"/>
      <c r="C205" s="160"/>
      <c r="D205" s="160"/>
      <c r="E205" s="547"/>
      <c r="F205" s="547"/>
      <c r="G205" s="547"/>
      <c r="H205" s="547"/>
      <c r="I205" s="547"/>
      <c r="J205" s="547"/>
      <c r="K205" s="547"/>
      <c r="L205" s="547"/>
      <c r="M205" s="547"/>
    </row>
    <row r="206" spans="1:13" ht="40.4" customHeight="1" x14ac:dyDescent="0.35">
      <c r="A206" s="160" t="s">
        <v>277</v>
      </c>
      <c r="B206" s="160"/>
      <c r="C206" s="160"/>
      <c r="D206" s="160"/>
      <c r="E206" s="553"/>
      <c r="F206" s="553"/>
      <c r="G206" s="553"/>
      <c r="H206" s="553"/>
      <c r="I206" s="553"/>
      <c r="J206" s="553"/>
      <c r="K206" s="553"/>
      <c r="L206" s="553"/>
      <c r="M206" s="553"/>
    </row>
    <row r="207" spans="1:13" ht="6" customHeight="1" x14ac:dyDescent="0.35">
      <c r="A207" s="20"/>
      <c r="B207" s="20"/>
      <c r="C207" s="20"/>
      <c r="D207" s="20"/>
      <c r="E207" s="20"/>
      <c r="F207" s="20"/>
      <c r="G207" s="20"/>
      <c r="H207" s="20"/>
      <c r="I207" s="20"/>
      <c r="J207" s="20"/>
      <c r="K207" s="20"/>
      <c r="L207" s="20"/>
      <c r="M207" s="20"/>
    </row>
    <row r="208" spans="1:13" ht="20.149999999999999" customHeight="1" x14ac:dyDescent="0.35">
      <c r="A208" s="94" t="s">
        <v>280</v>
      </c>
      <c r="B208" s="20"/>
      <c r="C208" s="20"/>
      <c r="D208" s="20"/>
      <c r="E208" s="20"/>
      <c r="F208" s="20"/>
      <c r="G208" s="20"/>
      <c r="H208" s="20"/>
      <c r="I208" s="20"/>
      <c r="J208" s="20"/>
      <c r="K208" s="20"/>
      <c r="L208" s="20"/>
      <c r="M208" s="20"/>
    </row>
    <row r="209" spans="1:13" ht="40.4" customHeight="1" x14ac:dyDescent="0.35">
      <c r="A209" s="160" t="s">
        <v>274</v>
      </c>
      <c r="B209" s="160"/>
      <c r="C209" s="160"/>
      <c r="D209" s="160"/>
      <c r="E209" s="547"/>
      <c r="F209" s="547"/>
      <c r="G209" s="547"/>
      <c r="H209" s="547"/>
      <c r="I209" s="547"/>
      <c r="J209" s="547"/>
      <c r="K209" s="547"/>
      <c r="L209" s="547"/>
      <c r="M209" s="547"/>
    </row>
    <row r="210" spans="1:13" ht="40.4" customHeight="1" x14ac:dyDescent="0.35">
      <c r="A210" s="160" t="s">
        <v>277</v>
      </c>
      <c r="B210" s="160"/>
      <c r="C210" s="160"/>
      <c r="D210" s="160"/>
      <c r="E210" s="553"/>
      <c r="F210" s="553"/>
      <c r="G210" s="553"/>
      <c r="H210" s="553"/>
      <c r="I210" s="553"/>
      <c r="J210" s="553"/>
      <c r="K210" s="553"/>
      <c r="L210" s="553"/>
      <c r="M210" s="553"/>
    </row>
    <row r="211" spans="1:13" ht="6" customHeight="1" x14ac:dyDescent="0.35">
      <c r="A211" s="20"/>
      <c r="B211" s="20"/>
      <c r="C211" s="20"/>
      <c r="D211" s="20"/>
      <c r="E211" s="20"/>
      <c r="F211" s="20"/>
      <c r="G211" s="20"/>
      <c r="H211" s="20"/>
      <c r="I211" s="20"/>
      <c r="J211" s="20"/>
      <c r="K211" s="20"/>
      <c r="L211" s="20"/>
      <c r="M211" s="20"/>
    </row>
    <row r="212" spans="1:13" ht="20.149999999999999" customHeight="1" x14ac:dyDescent="0.35">
      <c r="A212" s="94" t="s">
        <v>281</v>
      </c>
      <c r="B212" s="20"/>
      <c r="C212" s="20"/>
      <c r="D212" s="20"/>
      <c r="E212" s="20"/>
      <c r="F212" s="20"/>
      <c r="G212" s="20"/>
      <c r="H212" s="20"/>
      <c r="I212" s="20"/>
      <c r="J212" s="20"/>
      <c r="K212" s="20"/>
      <c r="L212" s="20"/>
      <c r="M212" s="20"/>
    </row>
    <row r="213" spans="1:13" ht="40.4" customHeight="1" x14ac:dyDescent="0.35">
      <c r="A213" s="160" t="s">
        <v>274</v>
      </c>
      <c r="B213" s="160"/>
      <c r="C213" s="160"/>
      <c r="D213" s="160"/>
      <c r="E213" s="547"/>
      <c r="F213" s="547"/>
      <c r="G213" s="547"/>
      <c r="H213" s="547"/>
      <c r="I213" s="547"/>
      <c r="J213" s="547"/>
      <c r="K213" s="547"/>
      <c r="L213" s="547"/>
      <c r="M213" s="547"/>
    </row>
    <row r="214" spans="1:13" ht="40.4" customHeight="1" x14ac:dyDescent="0.35">
      <c r="A214" s="160" t="s">
        <v>277</v>
      </c>
      <c r="B214" s="160"/>
      <c r="C214" s="160"/>
      <c r="D214" s="160"/>
      <c r="E214" s="553"/>
      <c r="F214" s="553"/>
      <c r="G214" s="553"/>
      <c r="H214" s="553"/>
      <c r="I214" s="553"/>
      <c r="J214" s="553"/>
      <c r="K214" s="553"/>
      <c r="L214" s="553"/>
      <c r="M214" s="553"/>
    </row>
    <row r="215" spans="1:13" ht="6" customHeight="1" x14ac:dyDescent="0.35">
      <c r="A215" s="20"/>
      <c r="B215" s="20"/>
      <c r="C215" s="20"/>
      <c r="D215" s="20"/>
      <c r="E215" s="20"/>
      <c r="F215" s="20"/>
      <c r="G215" s="20"/>
      <c r="H215" s="20"/>
      <c r="I215" s="20"/>
      <c r="J215" s="20"/>
      <c r="K215" s="20"/>
      <c r="L215" s="20"/>
      <c r="M215" s="20"/>
    </row>
    <row r="216" spans="1:13" ht="30.75" customHeight="1" x14ac:dyDescent="0.35">
      <c r="A216" s="554" t="s">
        <v>282</v>
      </c>
      <c r="B216" s="555"/>
      <c r="C216" s="555"/>
      <c r="D216" s="555"/>
      <c r="E216" s="20"/>
      <c r="F216" s="20"/>
      <c r="G216" s="20"/>
      <c r="H216" s="20"/>
      <c r="I216" s="20"/>
      <c r="J216" s="20"/>
      <c r="K216" s="20"/>
      <c r="L216" s="20"/>
      <c r="M216" s="20"/>
    </row>
    <row r="217" spans="1:13" ht="40.4" customHeight="1" x14ac:dyDescent="0.35">
      <c r="A217" s="160" t="s">
        <v>274</v>
      </c>
      <c r="B217" s="160"/>
      <c r="C217" s="160"/>
      <c r="D217" s="160"/>
      <c r="E217" s="547"/>
      <c r="F217" s="547"/>
      <c r="G217" s="547"/>
      <c r="H217" s="547"/>
      <c r="I217" s="547"/>
      <c r="J217" s="547"/>
      <c r="K217" s="547"/>
      <c r="L217" s="547"/>
      <c r="M217" s="547"/>
    </row>
    <row r="218" spans="1:13" ht="40.4" customHeight="1" x14ac:dyDescent="0.35">
      <c r="A218" s="160" t="s">
        <v>277</v>
      </c>
      <c r="B218" s="160"/>
      <c r="C218" s="160"/>
      <c r="D218" s="160"/>
      <c r="E218" s="547"/>
      <c r="F218" s="547"/>
      <c r="G218" s="547"/>
      <c r="H218" s="547"/>
      <c r="I218" s="547"/>
      <c r="J218" s="547"/>
      <c r="K218" s="547"/>
      <c r="L218" s="547"/>
      <c r="M218" s="547"/>
    </row>
    <row r="219" spans="1:13" ht="19.5" customHeight="1" x14ac:dyDescent="0.35">
      <c r="A219" s="159" t="s">
        <v>283</v>
      </c>
    </row>
    <row r="221" spans="1:13" ht="20.149999999999999" customHeight="1" x14ac:dyDescent="0.35">
      <c r="A221" s="94" t="s">
        <v>284</v>
      </c>
      <c r="B221" s="20"/>
      <c r="C221" s="20"/>
      <c r="D221" s="20"/>
      <c r="E221" s="20"/>
      <c r="F221" s="20"/>
      <c r="G221" s="20"/>
      <c r="H221" s="20"/>
      <c r="I221" s="20"/>
      <c r="J221" s="20"/>
      <c r="K221" s="20"/>
      <c r="L221" s="20"/>
      <c r="M221" s="20"/>
    </row>
    <row r="222" spans="1:13" ht="6" customHeight="1" x14ac:dyDescent="0.35">
      <c r="A222" s="94"/>
      <c r="B222" s="20"/>
      <c r="C222" s="20"/>
      <c r="D222" s="20"/>
      <c r="E222" s="20"/>
      <c r="F222" s="20"/>
      <c r="G222" s="20"/>
      <c r="H222" s="20"/>
      <c r="I222" s="20"/>
      <c r="J222" s="20"/>
      <c r="K222" s="20"/>
      <c r="L222" s="20"/>
      <c r="M222" s="20"/>
    </row>
    <row r="223" spans="1:13" ht="20.149999999999999" customHeight="1" x14ac:dyDescent="0.35">
      <c r="A223" s="171" t="s">
        <v>285</v>
      </c>
      <c r="B223" s="171"/>
      <c r="C223" s="171"/>
      <c r="D223" s="171"/>
      <c r="E223" s="171"/>
      <c r="F223" s="171"/>
      <c r="G223" s="171"/>
      <c r="H223" s="171"/>
      <c r="I223" s="171"/>
      <c r="J223" s="171"/>
      <c r="K223" s="171"/>
      <c r="L223" s="171"/>
      <c r="M223" s="171"/>
    </row>
    <row r="224" spans="1:13" ht="6" customHeight="1" x14ac:dyDescent="0.35">
      <c r="A224" s="20"/>
      <c r="B224" s="20"/>
      <c r="C224" s="20"/>
      <c r="D224" s="20"/>
      <c r="E224" s="20"/>
      <c r="F224" s="20"/>
      <c r="G224" s="20"/>
      <c r="H224" s="20"/>
      <c r="I224" s="20"/>
      <c r="J224" s="20"/>
      <c r="K224" s="20"/>
      <c r="L224" s="20"/>
      <c r="M224" s="20"/>
    </row>
    <row r="225" spans="1:13" ht="52.4" customHeight="1" x14ac:dyDescent="0.35">
      <c r="A225" s="556" t="s">
        <v>286</v>
      </c>
      <c r="B225" s="557"/>
      <c r="C225" s="557"/>
      <c r="D225" s="557"/>
      <c r="E225" s="557"/>
      <c r="F225" s="557"/>
      <c r="G225" s="557"/>
      <c r="H225" s="557"/>
      <c r="I225" s="557"/>
      <c r="J225" s="557"/>
      <c r="K225" s="557"/>
      <c r="L225" s="557"/>
      <c r="M225" s="557"/>
    </row>
    <row r="226" spans="1:13" ht="6" customHeight="1" x14ac:dyDescent="0.35">
      <c r="A226" s="20"/>
      <c r="B226" s="20"/>
      <c r="C226" s="20"/>
      <c r="D226" s="20"/>
      <c r="E226" s="20"/>
      <c r="F226" s="20"/>
      <c r="G226" s="20"/>
      <c r="H226" s="20"/>
      <c r="I226" s="20"/>
      <c r="J226" s="20"/>
      <c r="K226" s="20"/>
      <c r="L226" s="20"/>
      <c r="M226" s="20"/>
    </row>
    <row r="227" spans="1:13" ht="20.149999999999999" customHeight="1" x14ac:dyDescent="0.35">
      <c r="A227" s="94" t="s">
        <v>287</v>
      </c>
      <c r="B227" s="20"/>
      <c r="C227" s="20"/>
      <c r="D227" s="20"/>
      <c r="E227" s="20"/>
      <c r="F227" s="20"/>
      <c r="G227" s="20"/>
      <c r="H227" s="20"/>
      <c r="I227" s="20"/>
      <c r="J227" s="20"/>
      <c r="K227" s="20"/>
      <c r="L227" s="20"/>
      <c r="M227" s="20"/>
    </row>
    <row r="228" spans="1:13" ht="28.4" customHeight="1" x14ac:dyDescent="0.35">
      <c r="A228" s="548" t="s">
        <v>288</v>
      </c>
      <c r="B228" s="549"/>
      <c r="C228" s="549"/>
      <c r="D228" s="549"/>
      <c r="E228" s="549"/>
      <c r="F228" s="549"/>
      <c r="G228" s="549"/>
      <c r="H228" s="549"/>
      <c r="I228" s="549"/>
      <c r="J228" s="549"/>
      <c r="K228" s="549"/>
      <c r="L228" s="549"/>
      <c r="M228" s="549"/>
    </row>
    <row r="229" spans="1:13" ht="60" customHeight="1" x14ac:dyDescent="0.35">
      <c r="A229" s="547"/>
      <c r="B229" s="547"/>
      <c r="C229" s="547"/>
      <c r="D229" s="547"/>
      <c r="E229" s="547"/>
      <c r="F229" s="547"/>
      <c r="G229" s="547"/>
      <c r="H229" s="547"/>
      <c r="I229" s="547"/>
      <c r="J229" s="547"/>
      <c r="K229" s="547"/>
      <c r="L229" s="547"/>
      <c r="M229" s="547"/>
    </row>
    <row r="230" spans="1:13" ht="6" customHeight="1" x14ac:dyDescent="0.35">
      <c r="A230" s="20"/>
      <c r="B230" s="20"/>
      <c r="C230" s="20"/>
      <c r="D230" s="20"/>
      <c r="E230" s="20"/>
      <c r="F230" s="20"/>
      <c r="G230" s="20"/>
      <c r="H230" s="20"/>
      <c r="I230" s="20"/>
      <c r="J230" s="20"/>
      <c r="K230" s="20"/>
      <c r="L230" s="20"/>
      <c r="M230" s="20"/>
    </row>
    <row r="231" spans="1:13" ht="20.149999999999999" customHeight="1" x14ac:dyDescent="0.35">
      <c r="A231" s="94" t="s">
        <v>289</v>
      </c>
      <c r="B231" s="20"/>
      <c r="C231" s="20"/>
      <c r="D231" s="20"/>
      <c r="E231" s="20"/>
      <c r="F231" s="20"/>
      <c r="G231" s="20"/>
      <c r="H231" s="20"/>
      <c r="I231" s="20"/>
      <c r="J231" s="20"/>
      <c r="K231" s="20"/>
      <c r="L231" s="20"/>
      <c r="M231" s="20"/>
    </row>
    <row r="232" spans="1:13" ht="30" customHeight="1" x14ac:dyDescent="0.35">
      <c r="A232" s="548" t="s">
        <v>290</v>
      </c>
      <c r="B232" s="549"/>
      <c r="C232" s="549"/>
      <c r="D232" s="549"/>
      <c r="E232" s="549"/>
      <c r="F232" s="549"/>
      <c r="G232" s="549"/>
      <c r="H232" s="549"/>
      <c r="I232" s="549"/>
      <c r="J232" s="549"/>
      <c r="K232" s="549"/>
      <c r="L232" s="549"/>
      <c r="M232" s="549"/>
    </row>
    <row r="233" spans="1:13" ht="60" customHeight="1" x14ac:dyDescent="0.35">
      <c r="A233" s="547"/>
      <c r="B233" s="547"/>
      <c r="C233" s="547"/>
      <c r="D233" s="547"/>
      <c r="E233" s="547"/>
      <c r="F233" s="547"/>
      <c r="G233" s="547"/>
      <c r="H233" s="547"/>
      <c r="I233" s="547"/>
      <c r="J233" s="547"/>
      <c r="K233" s="547"/>
      <c r="L233" s="547"/>
      <c r="M233" s="547"/>
    </row>
    <row r="234" spans="1:13" ht="6" customHeight="1" x14ac:dyDescent="0.35">
      <c r="A234" s="20"/>
      <c r="B234" s="20"/>
      <c r="C234" s="20"/>
      <c r="D234" s="20"/>
      <c r="E234" s="20"/>
      <c r="F234" s="20"/>
      <c r="G234" s="20"/>
      <c r="H234" s="20"/>
      <c r="I234" s="20"/>
      <c r="J234" s="20"/>
      <c r="K234" s="20"/>
      <c r="L234" s="20"/>
      <c r="M234" s="20"/>
    </row>
    <row r="235" spans="1:13" ht="20.149999999999999" customHeight="1" x14ac:dyDescent="0.35">
      <c r="A235" s="94" t="s">
        <v>291</v>
      </c>
      <c r="B235" s="20"/>
      <c r="C235" s="20"/>
      <c r="D235" s="20"/>
      <c r="E235" s="20"/>
      <c r="F235" s="20"/>
      <c r="G235" s="20"/>
      <c r="H235" s="20"/>
      <c r="I235" s="20"/>
      <c r="J235" s="20"/>
      <c r="K235" s="20"/>
      <c r="L235" s="20"/>
      <c r="M235" s="20"/>
    </row>
    <row r="236" spans="1:13" ht="30" customHeight="1" x14ac:dyDescent="0.35">
      <c r="A236" s="548" t="s">
        <v>292</v>
      </c>
      <c r="B236" s="549"/>
      <c r="C236" s="549"/>
      <c r="D236" s="549"/>
      <c r="E236" s="549"/>
      <c r="F236" s="549"/>
      <c r="G236" s="549"/>
      <c r="H236" s="549"/>
      <c r="I236" s="549"/>
      <c r="J236" s="549"/>
      <c r="K236" s="549"/>
      <c r="L236" s="549"/>
      <c r="M236" s="549"/>
    </row>
    <row r="237" spans="1:13" ht="60" customHeight="1" x14ac:dyDescent="0.35">
      <c r="A237" s="547"/>
      <c r="B237" s="547"/>
      <c r="C237" s="547"/>
      <c r="D237" s="547"/>
      <c r="E237" s="547"/>
      <c r="F237" s="547"/>
      <c r="G237" s="547"/>
      <c r="H237" s="547"/>
      <c r="I237" s="547"/>
      <c r="J237" s="547"/>
      <c r="K237" s="547"/>
      <c r="L237" s="547"/>
      <c r="M237" s="547"/>
    </row>
    <row r="238" spans="1:13" ht="6" customHeight="1" x14ac:dyDescent="0.35">
      <c r="A238" s="20"/>
      <c r="B238" s="20"/>
      <c r="C238" s="20"/>
      <c r="D238" s="20"/>
      <c r="E238" s="20"/>
      <c r="F238" s="20"/>
      <c r="G238" s="20"/>
      <c r="H238" s="20"/>
      <c r="I238" s="20"/>
      <c r="J238" s="20"/>
      <c r="K238" s="20"/>
      <c r="L238" s="20"/>
      <c r="M238" s="20"/>
    </row>
    <row r="239" spans="1:13" ht="20.149999999999999" customHeight="1" x14ac:dyDescent="0.35">
      <c r="A239" s="94" t="s">
        <v>293</v>
      </c>
      <c r="B239" s="20"/>
      <c r="C239" s="20"/>
      <c r="D239" s="20"/>
      <c r="E239" s="20"/>
      <c r="F239" s="20"/>
      <c r="G239" s="20"/>
      <c r="H239" s="20"/>
      <c r="I239" s="20"/>
      <c r="J239" s="20"/>
      <c r="K239" s="20"/>
      <c r="L239" s="20"/>
      <c r="M239" s="20"/>
    </row>
    <row r="240" spans="1:13" ht="30.65" customHeight="1" x14ac:dyDescent="0.35">
      <c r="A240" s="548" t="s">
        <v>294</v>
      </c>
      <c r="B240" s="549"/>
      <c r="C240" s="549"/>
      <c r="D240" s="549"/>
      <c r="E240" s="549"/>
      <c r="F240" s="549"/>
      <c r="G240" s="549"/>
      <c r="H240" s="549"/>
      <c r="I240" s="549"/>
      <c r="J240" s="549"/>
      <c r="K240" s="549"/>
      <c r="L240" s="549"/>
      <c r="M240" s="549"/>
    </row>
    <row r="241" spans="1:13" ht="60" customHeight="1" x14ac:dyDescent="0.35">
      <c r="A241" s="547"/>
      <c r="B241" s="547"/>
      <c r="C241" s="547"/>
      <c r="D241" s="547"/>
      <c r="E241" s="547"/>
      <c r="F241" s="547"/>
      <c r="G241" s="547"/>
      <c r="H241" s="547"/>
      <c r="I241" s="547"/>
      <c r="J241" s="547"/>
      <c r="K241" s="547"/>
      <c r="L241" s="547"/>
      <c r="M241" s="547"/>
    </row>
    <row r="242" spans="1:13" ht="6" customHeight="1" x14ac:dyDescent="0.35">
      <c r="A242" s="20"/>
      <c r="B242" s="20"/>
      <c r="C242" s="20"/>
      <c r="D242" s="20"/>
      <c r="E242" s="20"/>
      <c r="F242" s="20"/>
      <c r="G242" s="20"/>
      <c r="H242" s="20"/>
      <c r="I242" s="20"/>
      <c r="J242" s="20"/>
      <c r="K242" s="20"/>
      <c r="L242" s="20"/>
      <c r="M242" s="20"/>
    </row>
    <row r="243" spans="1:13" ht="20.149999999999999" customHeight="1" x14ac:dyDescent="0.35">
      <c r="A243" s="94" t="s">
        <v>295</v>
      </c>
      <c r="B243" s="20"/>
      <c r="C243" s="20"/>
      <c r="D243" s="20"/>
      <c r="E243" s="20"/>
      <c r="F243" s="20"/>
      <c r="G243" s="20"/>
      <c r="H243" s="20"/>
      <c r="I243" s="20"/>
      <c r="J243" s="20"/>
      <c r="K243" s="20"/>
      <c r="L243" s="20"/>
      <c r="M243" s="20"/>
    </row>
    <row r="244" spans="1:13" ht="29.5" customHeight="1" x14ac:dyDescent="0.35">
      <c r="A244" s="548" t="s">
        <v>296</v>
      </c>
      <c r="B244" s="549"/>
      <c r="C244" s="549"/>
      <c r="D244" s="549"/>
      <c r="E244" s="549"/>
      <c r="F244" s="549"/>
      <c r="G244" s="549"/>
      <c r="H244" s="549"/>
      <c r="I244" s="549"/>
      <c r="J244" s="549"/>
      <c r="K244" s="549"/>
      <c r="L244" s="549"/>
      <c r="M244" s="549"/>
    </row>
    <row r="245" spans="1:13" ht="60" customHeight="1" x14ac:dyDescent="0.35">
      <c r="A245" s="547"/>
      <c r="B245" s="547"/>
      <c r="C245" s="547"/>
      <c r="D245" s="547"/>
      <c r="E245" s="547"/>
      <c r="F245" s="547"/>
      <c r="G245" s="547"/>
      <c r="H245" s="547"/>
      <c r="I245" s="547"/>
      <c r="J245" s="547"/>
      <c r="K245" s="547"/>
      <c r="L245" s="547"/>
      <c r="M245" s="547"/>
    </row>
    <row r="246" spans="1:13" ht="19.5" customHeight="1" x14ac:dyDescent="0.35">
      <c r="A246" s="166" t="s">
        <v>297</v>
      </c>
    </row>
  </sheetData>
  <sheetProtection algorithmName="SHA-512" hashValue="7heICmjDI0M835+EIhInYrzTh/TU6VJOfXJrAxnfBcHWr2m88ssl091ORg27CO8K8b6MaF8TvisRmBeSAfwcqQ==" saltValue="zx0rzLxYu6VeAIHqq/TpLg==" spinCount="100000" sheet="1" objects="1" scenarios="1"/>
  <mergeCells count="77">
    <mergeCell ref="A1:M1"/>
    <mergeCell ref="A2:M2"/>
    <mergeCell ref="H161:M161"/>
    <mergeCell ref="H113:M115"/>
    <mergeCell ref="A121:M121"/>
    <mergeCell ref="A124:M124"/>
    <mergeCell ref="A133:M133"/>
    <mergeCell ref="A144:M144"/>
    <mergeCell ref="A148:M148"/>
    <mergeCell ref="A150:M150"/>
    <mergeCell ref="F154:M154"/>
    <mergeCell ref="A88:M88"/>
    <mergeCell ref="H93:M95"/>
    <mergeCell ref="H97:M99"/>
    <mergeCell ref="H101:M103"/>
    <mergeCell ref="H105:M107"/>
    <mergeCell ref="H109:M111"/>
    <mergeCell ref="H10:M10"/>
    <mergeCell ref="H11:M11"/>
    <mergeCell ref="H71:M71"/>
    <mergeCell ref="A84:M84"/>
    <mergeCell ref="A62:G63"/>
    <mergeCell ref="H62:M63"/>
    <mergeCell ref="H60:M60"/>
    <mergeCell ref="H12:M12"/>
    <mergeCell ref="H159:M159"/>
    <mergeCell ref="H54:M54"/>
    <mergeCell ref="H55:M55"/>
    <mergeCell ref="H56:M56"/>
    <mergeCell ref="H18:M18"/>
    <mergeCell ref="H19:M19"/>
    <mergeCell ref="H23:M23"/>
    <mergeCell ref="H24:M24"/>
    <mergeCell ref="H25:M25"/>
    <mergeCell ref="H30:M30"/>
    <mergeCell ref="H156:M156"/>
    <mergeCell ref="H32:M32"/>
    <mergeCell ref="H34:M34"/>
    <mergeCell ref="H36:M36"/>
    <mergeCell ref="H38:M38"/>
    <mergeCell ref="H157:M157"/>
    <mergeCell ref="E201:M201"/>
    <mergeCell ref="H163:M163"/>
    <mergeCell ref="H165:M165"/>
    <mergeCell ref="H167:M167"/>
    <mergeCell ref="H169:M169"/>
    <mergeCell ref="A180:H180"/>
    <mergeCell ref="A182:H182"/>
    <mergeCell ref="A190:M190"/>
    <mergeCell ref="E193:M193"/>
    <mergeCell ref="E194:M194"/>
    <mergeCell ref="E197:M197"/>
    <mergeCell ref="E198:M198"/>
    <mergeCell ref="A225:M225"/>
    <mergeCell ref="A228:M228"/>
    <mergeCell ref="E202:M202"/>
    <mergeCell ref="E205:M205"/>
    <mergeCell ref="E206:M206"/>
    <mergeCell ref="E209:M209"/>
    <mergeCell ref="E210:M210"/>
    <mergeCell ref="E213:M213"/>
    <mergeCell ref="A241:M241"/>
    <mergeCell ref="A244:M244"/>
    <mergeCell ref="A245:M245"/>
    <mergeCell ref="H49:M49"/>
    <mergeCell ref="H51:M51"/>
    <mergeCell ref="H53:M53"/>
    <mergeCell ref="A229:M229"/>
    <mergeCell ref="A232:M232"/>
    <mergeCell ref="A233:M233"/>
    <mergeCell ref="A236:M236"/>
    <mergeCell ref="A237:M237"/>
    <mergeCell ref="A240:M240"/>
    <mergeCell ref="E214:M214"/>
    <mergeCell ref="A216:D216"/>
    <mergeCell ref="E217:M217"/>
    <mergeCell ref="E218:M218"/>
  </mergeCells>
  <dataValidations count="2">
    <dataValidation type="list" showErrorMessage="1" sqref="L186 A30 A32 A34 A36 A38 A45 A47 A67 A69 A73 A75 A79 A81 A93 A97 A101 A105 A109 A113 A127 A129 A139 A141 A157 A159 A161 A163 A165 A167 A169 J174 L174 J176 L176 J178 L178 J180 L180 J182 L182 J184 L184 J186" xr:uid="{BA1384F3-3BCF-49B7-921B-1A639C57A699}">
      <formula1>"X"</formula1>
    </dataValidation>
    <dataValidation showErrorMessage="1" sqref="A114:A115 A110:A111 A106:A107 A102:A103 A98:A99 A94:A95" xr:uid="{B1421927-1308-4A8A-8283-CD2F38CB979F}"/>
  </dataValidations>
  <pageMargins left="0.7" right="0.7" top="0.75" bottom="0.75" header="0.3" footer="0.3"/>
  <pageSetup scale="65" fitToHeight="0" orientation="portrait" r:id="rId1"/>
  <headerFooter>
    <oddFooter>Page &amp;P of &amp;N</oddFooter>
  </headerFooter>
  <rowBreaks count="5" manualBreakCount="5">
    <brk id="57" max="16383" man="1"/>
    <brk id="85" max="16383" man="1"/>
    <brk id="135" max="16383" man="1"/>
    <brk id="187" max="16383" man="1"/>
    <brk id="2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E82D7-C6A3-4C54-853E-59109D2CF078}">
  <sheetPr>
    <pageSetUpPr fitToPage="1"/>
  </sheetPr>
  <dimension ref="A1:O294"/>
  <sheetViews>
    <sheetView zoomScaleNormal="100" workbookViewId="0">
      <selection activeCell="O260" sqref="O260"/>
    </sheetView>
  </sheetViews>
  <sheetFormatPr defaultColWidth="9.1796875" defaultRowHeight="19.5" customHeight="1" x14ac:dyDescent="0.3"/>
  <cols>
    <col min="1" max="1" width="33" style="20" customWidth="1"/>
    <col min="2" max="2" width="10.26953125" style="20" customWidth="1"/>
    <col min="3" max="3" width="12.453125" style="20" customWidth="1"/>
    <col min="4" max="4" width="11.81640625" style="20" customWidth="1"/>
    <col min="5" max="5" width="15.26953125" style="20" customWidth="1"/>
    <col min="6" max="6" width="15" style="20" customWidth="1"/>
    <col min="7" max="7" width="12.453125" style="20" customWidth="1"/>
    <col min="8" max="8" width="10.453125" style="20" customWidth="1"/>
    <col min="9" max="9" width="13.1796875" style="20" customWidth="1"/>
    <col min="10" max="10" width="11.7265625" style="20" customWidth="1"/>
    <col min="11" max="11" width="12.81640625" style="20" customWidth="1"/>
    <col min="12" max="12" width="14" style="20" customWidth="1"/>
    <col min="13" max="13" width="12" style="20" customWidth="1"/>
    <col min="14" max="14" width="0.81640625" style="20" customWidth="1"/>
    <col min="15" max="16" width="9.81640625" style="20" bestFit="1" customWidth="1"/>
    <col min="17" max="16384" width="9.1796875" style="20"/>
  </cols>
  <sheetData>
    <row r="1" spans="1:15" ht="15" customHeight="1" x14ac:dyDescent="0.3">
      <c r="A1" s="537" t="s">
        <v>0</v>
      </c>
      <c r="B1" s="537"/>
      <c r="C1" s="537"/>
      <c r="D1" s="537"/>
      <c r="E1" s="537"/>
      <c r="F1" s="537"/>
      <c r="G1" s="537"/>
      <c r="H1" s="537"/>
      <c r="I1" s="537"/>
      <c r="J1" s="537"/>
      <c r="K1" s="537"/>
      <c r="L1" s="537"/>
      <c r="M1" s="537"/>
      <c r="N1" s="94"/>
      <c r="O1" s="94"/>
    </row>
    <row r="2" spans="1:15" ht="15" customHeight="1" x14ac:dyDescent="0.3">
      <c r="A2" s="537" t="s">
        <v>29</v>
      </c>
      <c r="B2" s="537"/>
      <c r="C2" s="537"/>
      <c r="D2" s="537"/>
      <c r="E2" s="537"/>
      <c r="F2" s="537"/>
      <c r="G2" s="537"/>
      <c r="H2" s="537"/>
      <c r="I2" s="537"/>
      <c r="J2" s="537"/>
      <c r="K2" s="537"/>
      <c r="L2" s="537"/>
      <c r="M2" s="537"/>
      <c r="N2" s="94"/>
      <c r="O2" s="94"/>
    </row>
    <row r="3" spans="1:15" ht="15" customHeight="1" x14ac:dyDescent="0.3"/>
    <row r="4" spans="1:15" s="95" customFormat="1" ht="19.5" customHeight="1" x14ac:dyDescent="0.35">
      <c r="A4" s="94" t="s">
        <v>298</v>
      </c>
      <c r="B4" s="20"/>
      <c r="C4" s="20"/>
      <c r="D4" s="20"/>
      <c r="E4" s="20"/>
      <c r="F4" s="20"/>
      <c r="G4" s="20"/>
      <c r="H4" s="20"/>
      <c r="I4" s="20"/>
      <c r="J4" s="20"/>
      <c r="K4" s="20"/>
      <c r="L4" s="20"/>
      <c r="M4" s="20"/>
      <c r="N4" s="20"/>
      <c r="O4" s="20"/>
    </row>
    <row r="5" spans="1:15" ht="6" customHeight="1" x14ac:dyDescent="0.3"/>
    <row r="6" spans="1:15" s="95" customFormat="1" ht="19.5" customHeight="1" x14ac:dyDescent="0.35">
      <c r="A6" s="171" t="s">
        <v>299</v>
      </c>
      <c r="B6" s="171"/>
      <c r="C6" s="68"/>
      <c r="D6" s="68"/>
      <c r="E6" s="44"/>
      <c r="F6" s="447"/>
      <c r="G6" s="447"/>
      <c r="H6" s="447"/>
      <c r="I6" s="447"/>
      <c r="J6" s="447"/>
      <c r="K6" s="447"/>
      <c r="L6" s="447"/>
      <c r="M6" s="447"/>
      <c r="N6" s="20"/>
      <c r="O6" s="20"/>
    </row>
    <row r="7" spans="1:15" s="95" customFormat="1" ht="19.5" customHeight="1" x14ac:dyDescent="0.35">
      <c r="A7" s="77" t="s">
        <v>300</v>
      </c>
      <c r="B7" s="77"/>
      <c r="C7" s="69"/>
      <c r="D7" s="69"/>
      <c r="E7" s="639"/>
      <c r="F7" s="639"/>
      <c r="G7" s="639"/>
      <c r="H7" s="639"/>
      <c r="I7" s="639"/>
      <c r="J7" s="639"/>
      <c r="K7" s="639"/>
      <c r="L7" s="639"/>
      <c r="M7" s="639"/>
      <c r="N7" s="20"/>
      <c r="O7" s="20"/>
    </row>
    <row r="8" spans="1:15" s="95" customFormat="1" ht="19.5" customHeight="1" x14ac:dyDescent="0.35">
      <c r="A8" s="77" t="s">
        <v>301</v>
      </c>
      <c r="B8" s="77"/>
      <c r="C8" s="70"/>
      <c r="D8" s="70"/>
      <c r="E8" s="635"/>
      <c r="F8" s="635"/>
      <c r="G8" s="635"/>
      <c r="H8" s="635"/>
      <c r="I8" s="635"/>
      <c r="J8" s="635"/>
      <c r="K8" s="635"/>
      <c r="L8" s="635"/>
      <c r="M8" s="635"/>
      <c r="N8" s="20"/>
      <c r="O8" s="20"/>
    </row>
    <row r="9" spans="1:15" s="97" customFormat="1" ht="19.5" customHeight="1" x14ac:dyDescent="0.35">
      <c r="A9" s="96" t="s">
        <v>302</v>
      </c>
      <c r="B9" s="96"/>
      <c r="C9" s="58"/>
      <c r="D9" s="58"/>
      <c r="E9" s="59"/>
      <c r="F9" s="59"/>
      <c r="G9" s="59"/>
      <c r="H9" s="59"/>
      <c r="I9" s="59"/>
      <c r="J9" s="59"/>
      <c r="K9" s="59"/>
      <c r="L9" s="59"/>
      <c r="M9" s="59"/>
      <c r="N9" s="96"/>
      <c r="O9" s="96"/>
    </row>
    <row r="10" spans="1:15" s="95" customFormat="1" ht="19.5" customHeight="1" x14ac:dyDescent="0.35">
      <c r="A10" s="20"/>
      <c r="B10" s="20"/>
      <c r="C10" s="11"/>
      <c r="D10" s="13" t="s">
        <v>121</v>
      </c>
      <c r="E10" s="4"/>
      <c r="F10" s="12"/>
      <c r="G10" s="13" t="s">
        <v>303</v>
      </c>
      <c r="H10" s="628"/>
      <c r="I10" s="628"/>
      <c r="J10" s="628"/>
      <c r="K10" s="628"/>
      <c r="L10" s="628"/>
      <c r="M10" s="628"/>
      <c r="N10" s="20"/>
      <c r="O10" s="20"/>
    </row>
    <row r="11" spans="1:15" s="95" customFormat="1" ht="6" customHeight="1" x14ac:dyDescent="0.35">
      <c r="A11" s="20"/>
      <c r="B11" s="20"/>
      <c r="C11" s="11"/>
      <c r="D11" s="13"/>
      <c r="E11" s="12"/>
      <c r="F11" s="12"/>
      <c r="G11" s="12"/>
      <c r="H11" s="12"/>
      <c r="I11" s="12"/>
      <c r="J11" s="12"/>
      <c r="K11" s="12"/>
      <c r="L11" s="12"/>
      <c r="M11" s="12"/>
      <c r="N11" s="20"/>
      <c r="O11" s="20"/>
    </row>
    <row r="12" spans="1:15" s="95" customFormat="1" ht="19.5" customHeight="1" x14ac:dyDescent="0.35">
      <c r="A12" s="20"/>
      <c r="B12" s="20"/>
      <c r="C12" s="11"/>
      <c r="D12" s="13" t="s">
        <v>217</v>
      </c>
      <c r="E12" s="4"/>
      <c r="F12" s="12"/>
      <c r="G12" s="14"/>
      <c r="H12" s="55"/>
      <c r="I12" s="56"/>
      <c r="J12" s="56"/>
      <c r="K12" s="56"/>
      <c r="L12" s="56"/>
      <c r="M12" s="12"/>
      <c r="N12" s="20"/>
      <c r="O12" s="20"/>
    </row>
    <row r="13" spans="1:15" s="95" customFormat="1" ht="20.149999999999999" customHeight="1" x14ac:dyDescent="0.35">
      <c r="A13" s="20" t="s">
        <v>304</v>
      </c>
      <c r="B13" s="20"/>
      <c r="C13" s="20"/>
      <c r="D13" s="20"/>
      <c r="E13" s="20"/>
      <c r="F13" s="20"/>
      <c r="G13" s="20"/>
      <c r="H13" s="20"/>
      <c r="I13" s="20"/>
      <c r="J13" s="20"/>
      <c r="K13" s="98"/>
      <c r="L13" s="99"/>
      <c r="M13" s="99"/>
      <c r="N13" s="20"/>
      <c r="O13" s="20"/>
    </row>
    <row r="14" spans="1:15" s="95" customFormat="1" ht="138" customHeight="1" x14ac:dyDescent="0.35">
      <c r="A14" s="547"/>
      <c r="B14" s="572"/>
      <c r="C14" s="572"/>
      <c r="D14" s="572"/>
      <c r="E14" s="572"/>
      <c r="F14" s="572"/>
      <c r="G14" s="572"/>
      <c r="H14" s="572"/>
      <c r="I14" s="572"/>
      <c r="J14" s="572"/>
      <c r="K14" s="572"/>
      <c r="L14" s="572"/>
      <c r="M14" s="572"/>
      <c r="N14" s="20"/>
      <c r="O14" s="20"/>
    </row>
    <row r="16" spans="1:15" s="95" customFormat="1" ht="19.5" customHeight="1" x14ac:dyDescent="0.35">
      <c r="A16" s="94" t="s">
        <v>305</v>
      </c>
      <c r="B16" s="20"/>
      <c r="C16" s="20"/>
      <c r="D16" s="20"/>
      <c r="E16" s="20"/>
      <c r="F16" s="20"/>
      <c r="G16" s="20"/>
      <c r="H16" s="20"/>
      <c r="I16" s="20"/>
      <c r="J16" s="20"/>
      <c r="K16" s="20"/>
      <c r="L16" s="20"/>
      <c r="M16" s="20"/>
      <c r="N16" s="20"/>
      <c r="O16" s="20"/>
    </row>
    <row r="17" spans="1:13" ht="6" customHeight="1" x14ac:dyDescent="0.3"/>
    <row r="18" spans="1:13" s="95" customFormat="1" ht="20.149999999999999" customHeight="1" x14ac:dyDescent="0.35">
      <c r="A18" s="20" t="s">
        <v>306</v>
      </c>
      <c r="B18" s="20"/>
      <c r="C18" s="20"/>
      <c r="D18" s="20"/>
      <c r="E18" s="20"/>
      <c r="F18" s="20"/>
      <c r="G18" s="20"/>
      <c r="H18" s="20"/>
      <c r="I18" s="20"/>
      <c r="J18" s="20"/>
      <c r="K18" s="20"/>
      <c r="L18" s="20"/>
      <c r="M18" s="20"/>
    </row>
    <row r="19" spans="1:13" s="95" customFormat="1" ht="6" customHeight="1" x14ac:dyDescent="0.35">
      <c r="A19" s="20"/>
      <c r="B19" s="20"/>
      <c r="C19" s="20"/>
      <c r="D19" s="20"/>
      <c r="E19" s="20"/>
      <c r="F19" s="20"/>
      <c r="G19" s="20"/>
      <c r="H19" s="20"/>
      <c r="I19" s="20"/>
      <c r="J19" s="20"/>
      <c r="K19" s="20"/>
      <c r="L19" s="20"/>
      <c r="M19" s="20"/>
    </row>
    <row r="20" spans="1:13" s="95" customFormat="1" ht="20.149999999999999" customHeight="1" x14ac:dyDescent="0.35">
      <c r="A20" s="100" t="s">
        <v>307</v>
      </c>
      <c r="B20" s="4"/>
      <c r="C20" s="20"/>
      <c r="D20" s="20"/>
      <c r="E20" s="20"/>
      <c r="F20" s="20"/>
      <c r="G20" s="20"/>
      <c r="H20" s="20"/>
      <c r="I20" s="20"/>
      <c r="J20" s="20"/>
      <c r="K20" s="20"/>
      <c r="L20" s="20"/>
      <c r="M20" s="20"/>
    </row>
    <row r="21" spans="1:13" s="95" customFormat="1" ht="6" customHeight="1" x14ac:dyDescent="0.35">
      <c r="A21" s="100"/>
      <c r="B21" s="20"/>
      <c r="C21" s="20"/>
      <c r="D21" s="20"/>
      <c r="E21" s="20"/>
      <c r="F21" s="20"/>
      <c r="G21" s="20"/>
      <c r="H21" s="20"/>
      <c r="I21" s="20"/>
      <c r="J21" s="20"/>
      <c r="K21" s="20"/>
      <c r="L21" s="20"/>
      <c r="M21" s="20"/>
    </row>
    <row r="22" spans="1:13" s="95" customFormat="1" ht="20.149999999999999" customHeight="1" x14ac:dyDescent="0.35">
      <c r="A22" s="101"/>
      <c r="B22" s="20"/>
      <c r="C22" s="4"/>
      <c r="D22" s="20" t="s">
        <v>308</v>
      </c>
      <c r="E22" s="4"/>
      <c r="F22" s="20" t="s">
        <v>309</v>
      </c>
      <c r="G22" s="4"/>
      <c r="H22" s="20" t="s">
        <v>310</v>
      </c>
      <c r="I22" s="20"/>
      <c r="J22" s="20"/>
      <c r="K22" s="20"/>
      <c r="L22" s="20"/>
      <c r="M22" s="20"/>
    </row>
    <row r="23" spans="1:13" s="95" customFormat="1" ht="6" customHeight="1" x14ac:dyDescent="0.35">
      <c r="A23" s="101"/>
      <c r="B23" s="20"/>
      <c r="C23" s="20"/>
      <c r="D23" s="20"/>
      <c r="E23" s="20"/>
      <c r="F23" s="20"/>
      <c r="G23" s="20"/>
      <c r="H23" s="20"/>
      <c r="I23" s="20"/>
      <c r="J23" s="20"/>
      <c r="K23" s="20"/>
      <c r="L23" s="20"/>
      <c r="M23" s="20"/>
    </row>
    <row r="24" spans="1:13" s="95" customFormat="1" ht="20.149999999999999" customHeight="1" x14ac:dyDescent="0.35">
      <c r="A24" s="100" t="s">
        <v>311</v>
      </c>
      <c r="B24" s="4"/>
      <c r="C24" s="20"/>
      <c r="D24" s="20"/>
      <c r="E24" s="20"/>
      <c r="F24" s="20"/>
      <c r="G24" s="20"/>
      <c r="H24" s="20"/>
      <c r="I24" s="20"/>
      <c r="J24" s="20"/>
      <c r="K24" s="20"/>
      <c r="L24" s="20"/>
      <c r="M24" s="20"/>
    </row>
    <row r="25" spans="1:13" s="95" customFormat="1" ht="6" customHeight="1" x14ac:dyDescent="0.35">
      <c r="A25" s="100"/>
      <c r="B25" s="20"/>
      <c r="C25" s="20"/>
      <c r="D25" s="20"/>
      <c r="E25" s="20"/>
      <c r="F25" s="20"/>
      <c r="G25" s="20"/>
      <c r="H25" s="20"/>
      <c r="I25" s="20"/>
      <c r="J25" s="20"/>
      <c r="K25" s="20"/>
      <c r="L25" s="20"/>
      <c r="M25" s="20"/>
    </row>
    <row r="26" spans="1:13" s="95" customFormat="1" ht="20.149999999999999" customHeight="1" x14ac:dyDescent="0.35">
      <c r="A26" s="100" t="s">
        <v>312</v>
      </c>
      <c r="B26" s="4"/>
      <c r="C26" s="20"/>
      <c r="D26" s="20"/>
      <c r="E26" s="20"/>
      <c r="F26" s="20"/>
      <c r="G26" s="20"/>
      <c r="H26" s="20"/>
      <c r="I26" s="20"/>
      <c r="J26" s="20"/>
      <c r="K26" s="20"/>
      <c r="L26" s="20"/>
      <c r="M26" s="20"/>
    </row>
    <row r="27" spans="1:13" s="95" customFormat="1" ht="6" customHeight="1" x14ac:dyDescent="0.35">
      <c r="A27" s="100"/>
      <c r="B27" s="20"/>
      <c r="C27" s="20"/>
      <c r="D27" s="20"/>
      <c r="E27" s="20"/>
      <c r="F27" s="20"/>
      <c r="G27" s="20"/>
      <c r="H27" s="20"/>
      <c r="I27" s="20"/>
      <c r="J27" s="20"/>
      <c r="K27" s="20"/>
      <c r="L27" s="20"/>
      <c r="M27" s="20"/>
    </row>
    <row r="28" spans="1:13" s="95" customFormat="1" ht="20.149999999999999" customHeight="1" x14ac:dyDescent="0.35">
      <c r="A28" s="100" t="s">
        <v>313</v>
      </c>
      <c r="B28" s="4"/>
      <c r="C28" s="20"/>
      <c r="D28" s="20"/>
      <c r="E28" s="20"/>
      <c r="F28" s="20"/>
      <c r="G28" s="20"/>
      <c r="H28" s="20"/>
      <c r="I28" s="20"/>
      <c r="J28" s="20"/>
      <c r="K28" s="20"/>
      <c r="L28" s="20"/>
      <c r="M28" s="20"/>
    </row>
    <row r="29" spans="1:13" s="95" customFormat="1" ht="6" customHeight="1" x14ac:dyDescent="0.35">
      <c r="A29" s="100"/>
      <c r="B29" s="20"/>
      <c r="C29" s="20"/>
      <c r="D29" s="20"/>
      <c r="E29" s="20"/>
      <c r="F29" s="20"/>
      <c r="G29" s="20"/>
      <c r="H29" s="20"/>
      <c r="I29" s="20"/>
      <c r="J29" s="20"/>
      <c r="K29" s="20"/>
      <c r="L29" s="20"/>
      <c r="M29" s="20"/>
    </row>
    <row r="30" spans="1:13" s="95" customFormat="1" ht="20.149999999999999" customHeight="1" x14ac:dyDescent="0.35">
      <c r="A30" s="100" t="s">
        <v>314</v>
      </c>
      <c r="B30" s="4"/>
      <c r="C30" s="20"/>
      <c r="D30" s="20"/>
      <c r="E30" s="20"/>
      <c r="F30" s="20"/>
      <c r="G30" s="20"/>
      <c r="H30" s="20"/>
      <c r="I30" s="20"/>
      <c r="J30" s="20"/>
      <c r="K30" s="20"/>
      <c r="L30" s="20"/>
      <c r="M30" s="20"/>
    </row>
    <row r="31" spans="1:13" s="95" customFormat="1" ht="6" customHeight="1" x14ac:dyDescent="0.35">
      <c r="A31" s="100"/>
      <c r="B31" s="20"/>
      <c r="C31" s="20"/>
      <c r="D31" s="20"/>
      <c r="E31" s="20"/>
      <c r="F31" s="20"/>
      <c r="G31" s="20"/>
      <c r="H31" s="20"/>
      <c r="I31" s="20"/>
      <c r="J31" s="20"/>
      <c r="K31" s="20"/>
      <c r="L31" s="20"/>
      <c r="M31" s="20"/>
    </row>
    <row r="32" spans="1:13" s="95" customFormat="1" ht="20.149999999999999" customHeight="1" x14ac:dyDescent="0.35">
      <c r="A32" s="100" t="s">
        <v>315</v>
      </c>
      <c r="B32" s="4"/>
      <c r="C32" s="20"/>
      <c r="D32" s="20"/>
      <c r="E32" s="20"/>
      <c r="F32" s="20"/>
      <c r="G32" s="20"/>
      <c r="H32" s="20"/>
      <c r="I32" s="20"/>
      <c r="J32" s="20"/>
      <c r="K32" s="20"/>
      <c r="L32" s="20"/>
      <c r="M32" s="20"/>
    </row>
    <row r="33" spans="1:13" s="95" customFormat="1" ht="6" customHeight="1" x14ac:dyDescent="0.35">
      <c r="A33" s="100"/>
      <c r="B33" s="20"/>
      <c r="C33" s="20"/>
      <c r="D33" s="20"/>
      <c r="E33" s="20"/>
      <c r="F33" s="20"/>
      <c r="G33" s="20"/>
      <c r="H33" s="20"/>
      <c r="I33" s="20"/>
      <c r="J33" s="20"/>
      <c r="K33" s="20"/>
      <c r="L33" s="20"/>
      <c r="M33" s="20"/>
    </row>
    <row r="34" spans="1:13" s="95" customFormat="1" ht="20.149999999999999" customHeight="1" x14ac:dyDescent="0.35">
      <c r="A34" s="100" t="s">
        <v>316</v>
      </c>
      <c r="B34" s="4"/>
      <c r="C34" s="20"/>
      <c r="D34" s="20"/>
      <c r="E34" s="20"/>
      <c r="F34" s="20"/>
      <c r="G34" s="20"/>
      <c r="H34" s="20"/>
      <c r="I34" s="20"/>
      <c r="J34" s="20"/>
      <c r="K34" s="20"/>
      <c r="L34" s="20"/>
      <c r="M34" s="20"/>
    </row>
    <row r="35" spans="1:13" s="95" customFormat="1" ht="6" customHeight="1" x14ac:dyDescent="0.35">
      <c r="A35" s="100"/>
      <c r="B35" s="20"/>
      <c r="C35" s="20"/>
      <c r="D35" s="20"/>
      <c r="E35" s="20"/>
      <c r="F35" s="20"/>
      <c r="G35" s="20"/>
      <c r="H35" s="20"/>
      <c r="I35" s="20"/>
      <c r="J35" s="20"/>
      <c r="K35" s="20"/>
      <c r="L35" s="20"/>
      <c r="M35" s="20"/>
    </row>
    <row r="36" spans="1:13" s="95" customFormat="1" ht="20.149999999999999" customHeight="1" x14ac:dyDescent="0.35">
      <c r="A36" s="100" t="s">
        <v>317</v>
      </c>
      <c r="B36" s="4"/>
      <c r="C36" s="20"/>
      <c r="D36" s="20"/>
      <c r="E36" s="20"/>
      <c r="F36" s="20"/>
      <c r="G36" s="20"/>
      <c r="H36" s="20"/>
      <c r="I36" s="20"/>
      <c r="J36" s="20"/>
      <c r="K36" s="20"/>
      <c r="L36" s="20"/>
      <c r="M36" s="20"/>
    </row>
    <row r="37" spans="1:13" s="95" customFormat="1" ht="6" customHeight="1" x14ac:dyDescent="0.35">
      <c r="A37" s="20"/>
      <c r="B37" s="20"/>
      <c r="C37" s="20"/>
      <c r="D37" s="20"/>
      <c r="E37" s="20"/>
      <c r="F37" s="20"/>
      <c r="G37" s="20"/>
      <c r="H37" s="20"/>
      <c r="I37" s="20"/>
      <c r="J37" s="20"/>
      <c r="K37" s="20"/>
      <c r="L37" s="20"/>
      <c r="M37" s="20"/>
    </row>
    <row r="38" spans="1:13" s="95" customFormat="1" ht="57" customHeight="1" x14ac:dyDescent="0.35">
      <c r="A38" s="570" t="s">
        <v>318</v>
      </c>
      <c r="B38" s="641"/>
      <c r="C38" s="641"/>
      <c r="D38" s="641"/>
      <c r="E38" s="641"/>
      <c r="F38" s="641"/>
      <c r="G38" s="641"/>
      <c r="H38" s="642"/>
      <c r="I38" s="642"/>
      <c r="J38" s="642"/>
      <c r="K38" s="642"/>
      <c r="L38" s="642"/>
      <c r="M38" s="642"/>
    </row>
    <row r="39" spans="1:13" s="95" customFormat="1" ht="6" customHeight="1" x14ac:dyDescent="0.35">
      <c r="A39" s="20"/>
      <c r="B39" s="20"/>
      <c r="C39" s="20"/>
      <c r="D39" s="20"/>
      <c r="E39" s="20"/>
      <c r="F39" s="20"/>
      <c r="G39" s="20"/>
      <c r="H39" s="20"/>
      <c r="I39" s="20"/>
      <c r="J39" s="20"/>
      <c r="K39" s="20"/>
      <c r="L39" s="20"/>
      <c r="M39" s="20"/>
    </row>
    <row r="40" spans="1:13" s="95" customFormat="1" ht="20.149999999999999" customHeight="1" x14ac:dyDescent="0.35">
      <c r="A40" s="171" t="s">
        <v>319</v>
      </c>
      <c r="B40" s="171"/>
      <c r="C40" s="171"/>
      <c r="D40" s="171"/>
      <c r="E40" s="550"/>
      <c r="F40" s="550"/>
      <c r="G40" s="550"/>
      <c r="H40" s="550"/>
      <c r="I40" s="550"/>
      <c r="J40" s="550"/>
      <c r="K40" s="550"/>
      <c r="L40" s="550"/>
      <c r="M40" s="550"/>
    </row>
    <row r="41" spans="1:13" s="95" customFormat="1" ht="6" customHeight="1" x14ac:dyDescent="0.35">
      <c r="A41" s="20"/>
      <c r="B41" s="20"/>
      <c r="C41" s="20"/>
      <c r="D41" s="20"/>
      <c r="E41" s="20"/>
      <c r="F41" s="20"/>
      <c r="G41" s="20"/>
      <c r="H41" s="20"/>
      <c r="I41" s="20"/>
      <c r="J41" s="20"/>
      <c r="K41" s="20"/>
      <c r="L41" s="20"/>
      <c r="M41" s="20"/>
    </row>
    <row r="42" spans="1:13" s="95" customFormat="1" ht="20.149999999999999" customHeight="1" x14ac:dyDescent="0.35">
      <c r="A42" s="171" t="s">
        <v>320</v>
      </c>
      <c r="B42" s="171"/>
      <c r="C42" s="171"/>
      <c r="D42" s="171"/>
      <c r="E42" s="550"/>
      <c r="F42" s="550"/>
      <c r="G42" s="550"/>
      <c r="H42" s="550"/>
      <c r="I42" s="550"/>
      <c r="J42" s="550"/>
      <c r="K42" s="550"/>
      <c r="L42" s="550"/>
      <c r="M42" s="550"/>
    </row>
    <row r="43" spans="1:13" s="95" customFormat="1" ht="6" customHeight="1" x14ac:dyDescent="0.35">
      <c r="A43" s="20"/>
      <c r="B43" s="20"/>
      <c r="C43" s="20"/>
      <c r="D43" s="20"/>
      <c r="E43" s="100"/>
      <c r="F43" s="100"/>
      <c r="G43" s="100"/>
      <c r="H43" s="100"/>
      <c r="I43" s="100"/>
      <c r="J43" s="100"/>
      <c r="K43" s="100"/>
      <c r="L43" s="100"/>
      <c r="M43" s="100"/>
    </row>
    <row r="44" spans="1:13" s="95" customFormat="1" ht="20.149999999999999" customHeight="1" x14ac:dyDescent="0.35">
      <c r="A44" s="20" t="s">
        <v>321</v>
      </c>
      <c r="B44" s="20"/>
      <c r="C44" s="20"/>
      <c r="D44" s="20"/>
      <c r="E44" s="100"/>
      <c r="F44" s="100"/>
      <c r="G44" s="100"/>
      <c r="H44" s="100"/>
      <c r="I44" s="100"/>
      <c r="J44" s="100"/>
      <c r="K44" s="100"/>
      <c r="L44" s="100"/>
      <c r="M44" s="100"/>
    </row>
    <row r="45" spans="1:13" s="95" customFormat="1" ht="6" customHeight="1" x14ac:dyDescent="0.35">
      <c r="A45" s="20"/>
      <c r="B45" s="20"/>
      <c r="C45" s="20"/>
      <c r="D45" s="20"/>
      <c r="E45" s="100"/>
      <c r="F45" s="100"/>
      <c r="G45" s="100"/>
      <c r="H45" s="100"/>
      <c r="I45" s="100"/>
      <c r="J45" s="100"/>
      <c r="K45" s="100"/>
      <c r="L45" s="100"/>
      <c r="M45" s="100"/>
    </row>
    <row r="46" spans="1:13" s="95" customFormat="1" ht="20.149999999999999" customHeight="1" x14ac:dyDescent="0.35">
      <c r="A46" s="20" t="s">
        <v>322</v>
      </c>
      <c r="B46" s="20"/>
      <c r="C46" s="20"/>
      <c r="D46" s="20"/>
      <c r="E46" s="100"/>
      <c r="F46" s="100"/>
      <c r="G46" s="100"/>
      <c r="H46" s="100"/>
      <c r="I46" s="100"/>
      <c r="J46" s="100"/>
      <c r="K46" s="100"/>
      <c r="L46" s="100"/>
      <c r="M46" s="100"/>
    </row>
    <row r="47" spans="1:13" s="95" customFormat="1" ht="6" customHeight="1" x14ac:dyDescent="0.35">
      <c r="A47" s="20"/>
      <c r="B47" s="20"/>
      <c r="C47" s="20"/>
      <c r="D47" s="20"/>
      <c r="E47" s="100"/>
      <c r="F47" s="100"/>
      <c r="G47" s="100"/>
      <c r="H47" s="100"/>
      <c r="I47" s="100"/>
      <c r="J47" s="100"/>
      <c r="K47" s="100"/>
      <c r="L47" s="100"/>
      <c r="M47" s="100"/>
    </row>
    <row r="48" spans="1:13" s="95" customFormat="1" ht="20.149999999999999" customHeight="1" x14ac:dyDescent="0.35">
      <c r="A48" s="102" t="s">
        <v>121</v>
      </c>
      <c r="B48" s="4"/>
      <c r="C48" s="20"/>
      <c r="D48" s="20"/>
      <c r="E48" s="100"/>
      <c r="F48" s="100"/>
      <c r="G48" s="100"/>
      <c r="H48" s="100"/>
      <c r="I48" s="100"/>
      <c r="J48" s="100"/>
      <c r="K48" s="100"/>
      <c r="L48" s="100"/>
      <c r="M48" s="100"/>
    </row>
    <row r="49" spans="1:15" s="95" customFormat="1" ht="6" customHeight="1" x14ac:dyDescent="0.35">
      <c r="A49" s="102"/>
      <c r="B49" s="20"/>
      <c r="C49" s="20"/>
      <c r="D49" s="20"/>
      <c r="E49" s="100"/>
      <c r="F49" s="100"/>
      <c r="G49" s="100"/>
      <c r="H49" s="100"/>
      <c r="I49" s="100"/>
      <c r="J49" s="100"/>
      <c r="K49" s="100"/>
      <c r="L49" s="100"/>
      <c r="M49" s="100"/>
    </row>
    <row r="50" spans="1:15" s="95" customFormat="1" ht="20.149999999999999" customHeight="1" x14ac:dyDescent="0.35">
      <c r="A50" s="102" t="s">
        <v>217</v>
      </c>
      <c r="B50" s="4"/>
      <c r="C50" s="20"/>
      <c r="D50" s="20"/>
      <c r="E50" s="100"/>
      <c r="F50" s="100"/>
      <c r="G50" s="100"/>
      <c r="H50" s="100"/>
      <c r="I50" s="100"/>
      <c r="J50" s="100"/>
      <c r="K50" s="100"/>
      <c r="L50" s="100"/>
      <c r="M50" s="100"/>
    </row>
    <row r="51" spans="1:15" s="95" customFormat="1" ht="6" customHeight="1" x14ac:dyDescent="0.35">
      <c r="A51" s="20"/>
      <c r="B51" s="20"/>
      <c r="C51" s="20"/>
      <c r="D51" s="20"/>
      <c r="E51" s="100"/>
      <c r="F51" s="100"/>
      <c r="G51" s="100"/>
      <c r="H51" s="100"/>
      <c r="I51" s="100"/>
      <c r="J51" s="100"/>
      <c r="K51" s="100"/>
      <c r="L51" s="100"/>
      <c r="M51" s="100"/>
    </row>
    <row r="52" spans="1:15" s="95" customFormat="1" ht="20.149999999999999" customHeight="1" x14ac:dyDescent="0.35">
      <c r="A52" s="20" t="s">
        <v>323</v>
      </c>
      <c r="B52" s="20"/>
      <c r="C52" s="20"/>
      <c r="D52" s="20"/>
      <c r="E52" s="100"/>
      <c r="F52" s="100"/>
      <c r="G52" s="100"/>
      <c r="H52" s="100"/>
      <c r="I52" s="100"/>
      <c r="J52" s="100"/>
      <c r="K52" s="100"/>
      <c r="L52" s="100"/>
      <c r="M52" s="100"/>
    </row>
    <row r="53" spans="1:15" s="95" customFormat="1" ht="6" customHeight="1" x14ac:dyDescent="0.35">
      <c r="A53" s="20"/>
      <c r="B53" s="20"/>
      <c r="C53" s="20"/>
      <c r="D53" s="20"/>
      <c r="E53" s="100"/>
      <c r="F53" s="100"/>
      <c r="G53" s="100"/>
      <c r="H53" s="100"/>
      <c r="I53" s="100"/>
      <c r="J53" s="100"/>
      <c r="K53" s="100"/>
      <c r="L53" s="100"/>
      <c r="M53" s="100"/>
    </row>
    <row r="54" spans="1:15" s="95" customFormat="1" ht="20.149999999999999" customHeight="1" x14ac:dyDescent="0.35">
      <c r="A54" s="102" t="s">
        <v>121</v>
      </c>
      <c r="B54" s="4"/>
      <c r="C54" s="20"/>
      <c r="D54" s="20"/>
      <c r="E54" s="100"/>
      <c r="F54" s="100"/>
      <c r="G54" s="100"/>
      <c r="H54" s="100"/>
      <c r="I54" s="100"/>
      <c r="J54" s="100"/>
      <c r="K54" s="100"/>
      <c r="L54" s="100"/>
      <c r="M54" s="100"/>
    </row>
    <row r="55" spans="1:15" s="95" customFormat="1" ht="6" customHeight="1" x14ac:dyDescent="0.35">
      <c r="A55" s="102"/>
      <c r="B55" s="20"/>
      <c r="C55" s="20"/>
      <c r="D55" s="20"/>
      <c r="E55" s="100"/>
      <c r="F55" s="100"/>
      <c r="G55" s="100"/>
      <c r="H55" s="100"/>
      <c r="I55" s="100"/>
      <c r="J55" s="100"/>
      <c r="K55" s="100"/>
      <c r="L55" s="100"/>
      <c r="M55" s="100"/>
    </row>
    <row r="56" spans="1:15" s="95" customFormat="1" ht="20.149999999999999" customHeight="1" x14ac:dyDescent="0.35">
      <c r="A56" s="102" t="s">
        <v>217</v>
      </c>
      <c r="B56" s="4"/>
      <c r="C56" s="20"/>
      <c r="D56" s="20"/>
      <c r="E56" s="100"/>
      <c r="F56" s="100"/>
      <c r="G56" s="100"/>
      <c r="H56" s="100"/>
      <c r="I56" s="100"/>
      <c r="J56" s="100"/>
      <c r="K56" s="100"/>
      <c r="L56" s="100"/>
      <c r="M56" s="100"/>
    </row>
    <row r="57" spans="1:15" s="95" customFormat="1" ht="6" customHeight="1" x14ac:dyDescent="0.35">
      <c r="A57" s="20"/>
      <c r="B57" s="20"/>
      <c r="C57" s="20"/>
      <c r="D57" s="20"/>
      <c r="E57" s="100"/>
      <c r="F57" s="100"/>
      <c r="G57" s="100"/>
      <c r="H57" s="100"/>
      <c r="I57" s="100"/>
      <c r="J57" s="100"/>
      <c r="K57" s="100"/>
      <c r="L57" s="100"/>
      <c r="M57" s="100"/>
    </row>
    <row r="58" spans="1:15" s="95" customFormat="1" ht="20.149999999999999" customHeight="1" x14ac:dyDescent="0.35">
      <c r="A58" s="20" t="s">
        <v>324</v>
      </c>
      <c r="B58" s="20"/>
      <c r="C58" s="20"/>
      <c r="D58" s="20"/>
      <c r="E58" s="100"/>
      <c r="F58" s="100"/>
      <c r="G58" s="100"/>
      <c r="H58" s="100"/>
      <c r="I58" s="100"/>
      <c r="J58" s="100"/>
      <c r="K58" s="100"/>
      <c r="L58" s="100"/>
      <c r="M58" s="100"/>
    </row>
    <row r="59" spans="1:15" s="95" customFormat="1" ht="6" customHeight="1" x14ac:dyDescent="0.35">
      <c r="A59" s="20"/>
      <c r="B59" s="20"/>
      <c r="C59" s="20"/>
      <c r="D59" s="20"/>
      <c r="E59" s="100"/>
      <c r="F59" s="100"/>
      <c r="G59" s="100"/>
      <c r="H59" s="100"/>
      <c r="I59" s="100"/>
      <c r="J59" s="100"/>
      <c r="K59" s="100"/>
      <c r="L59" s="100"/>
      <c r="M59" s="100"/>
    </row>
    <row r="60" spans="1:15" s="95" customFormat="1" ht="20.149999999999999" customHeight="1" x14ac:dyDescent="0.35">
      <c r="A60" s="102" t="s">
        <v>121</v>
      </c>
      <c r="B60" s="4"/>
      <c r="C60" s="20"/>
      <c r="D60" s="20"/>
      <c r="E60" s="100"/>
      <c r="F60" s="100"/>
      <c r="G60" s="100"/>
      <c r="H60" s="100"/>
      <c r="I60" s="100"/>
      <c r="J60" s="100"/>
      <c r="K60" s="100"/>
      <c r="L60" s="100"/>
      <c r="M60" s="100"/>
    </row>
    <row r="61" spans="1:15" s="95" customFormat="1" ht="6" customHeight="1" x14ac:dyDescent="0.35">
      <c r="A61" s="102"/>
      <c r="B61" s="20"/>
      <c r="C61" s="20"/>
      <c r="D61" s="20"/>
      <c r="E61" s="100"/>
      <c r="F61" s="100"/>
      <c r="G61" s="100"/>
      <c r="H61" s="100"/>
      <c r="I61" s="100"/>
      <c r="J61" s="100"/>
      <c r="K61" s="100"/>
      <c r="L61" s="100"/>
      <c r="M61" s="100"/>
    </row>
    <row r="62" spans="1:15" s="95" customFormat="1" ht="20.149999999999999" customHeight="1" x14ac:dyDescent="0.35">
      <c r="A62" s="102" t="s">
        <v>217</v>
      </c>
      <c r="B62" s="4"/>
      <c r="C62" s="20"/>
      <c r="D62" s="20"/>
      <c r="E62" s="100"/>
      <c r="F62" s="100"/>
      <c r="G62" s="100"/>
      <c r="H62" s="100"/>
      <c r="I62" s="100"/>
      <c r="J62" s="100"/>
      <c r="K62" s="100"/>
      <c r="L62" s="100"/>
      <c r="M62" s="100"/>
    </row>
    <row r="64" spans="1:15" s="95" customFormat="1" ht="19.5" customHeight="1" x14ac:dyDescent="0.35">
      <c r="A64" s="94" t="s">
        <v>325</v>
      </c>
      <c r="B64" s="20"/>
      <c r="C64" s="20"/>
      <c r="D64" s="20"/>
      <c r="E64" s="20"/>
      <c r="F64" s="20"/>
      <c r="G64" s="20"/>
      <c r="H64" s="20"/>
      <c r="I64" s="20"/>
      <c r="J64" s="20"/>
      <c r="K64" s="20"/>
      <c r="L64" s="20"/>
      <c r="M64" s="20"/>
      <c r="N64" s="20"/>
      <c r="O64" s="20"/>
    </row>
    <row r="65" spans="1:15" ht="6" customHeight="1" x14ac:dyDescent="0.3"/>
    <row r="66" spans="1:15" ht="19.5" customHeight="1" x14ac:dyDescent="0.3">
      <c r="A66" s="20" t="s">
        <v>326</v>
      </c>
    </row>
    <row r="67" spans="1:15" ht="6" customHeight="1" x14ac:dyDescent="0.3"/>
    <row r="68" spans="1:15" ht="20.149999999999999" customHeight="1" x14ac:dyDescent="0.3">
      <c r="A68" s="103" t="s">
        <v>327</v>
      </c>
      <c r="B68" s="173"/>
      <c r="C68" s="173"/>
      <c r="D68" s="173"/>
      <c r="E68" s="104" t="s">
        <v>328</v>
      </c>
      <c r="F68" s="104" t="s">
        <v>329</v>
      </c>
      <c r="G68" s="105"/>
    </row>
    <row r="69" spans="1:15" ht="20.149999999999999" customHeight="1" x14ac:dyDescent="0.3">
      <c r="A69" s="106" t="s">
        <v>330</v>
      </c>
      <c r="B69" s="107"/>
      <c r="C69" s="107"/>
      <c r="D69" s="107"/>
      <c r="E69" s="108" t="s">
        <v>331</v>
      </c>
      <c r="F69" s="108" t="s">
        <v>332</v>
      </c>
      <c r="G69" s="105"/>
    </row>
    <row r="70" spans="1:15" ht="20.149999999999999" customHeight="1" x14ac:dyDescent="0.3">
      <c r="A70" s="109" t="s">
        <v>333</v>
      </c>
      <c r="B70" s="110"/>
      <c r="C70" s="110"/>
      <c r="D70" s="111"/>
      <c r="E70" s="22"/>
      <c r="F70" s="143" t="e">
        <f>E70/E84</f>
        <v>#DIV/0!</v>
      </c>
      <c r="G70" s="112"/>
    </row>
    <row r="71" spans="1:15" ht="20.149999999999999" customHeight="1" x14ac:dyDescent="0.3">
      <c r="A71" s="113" t="s">
        <v>334</v>
      </c>
      <c r="B71" s="77"/>
      <c r="C71" s="77"/>
      <c r="D71" s="114"/>
      <c r="E71" s="24"/>
      <c r="F71" s="144" t="e">
        <f>E71/E84</f>
        <v>#DIV/0!</v>
      </c>
      <c r="G71" s="112"/>
    </row>
    <row r="72" spans="1:15" ht="20.149999999999999" customHeight="1" x14ac:dyDescent="0.3">
      <c r="A72" s="113" t="s">
        <v>335</v>
      </c>
      <c r="B72" s="77"/>
      <c r="C72" s="77"/>
      <c r="D72" s="114"/>
      <c r="E72" s="24"/>
      <c r="F72" s="144" t="e">
        <f>E72/E84</f>
        <v>#DIV/0!</v>
      </c>
      <c r="G72" s="112"/>
    </row>
    <row r="73" spans="1:15" ht="20.149999999999999" customHeight="1" x14ac:dyDescent="0.3">
      <c r="A73" s="113" t="s">
        <v>336</v>
      </c>
      <c r="B73" s="77"/>
      <c r="C73" s="77"/>
      <c r="D73" s="114"/>
      <c r="E73" s="24"/>
      <c r="F73" s="144" t="e">
        <f>E73/E84</f>
        <v>#DIV/0!</v>
      </c>
      <c r="G73" s="112"/>
    </row>
    <row r="74" spans="1:15" ht="20.149999999999999" customHeight="1" x14ac:dyDescent="0.3">
      <c r="A74" s="113" t="s">
        <v>337</v>
      </c>
      <c r="B74" s="115"/>
      <c r="C74" s="115"/>
      <c r="D74" s="114"/>
      <c r="E74" s="24"/>
      <c r="F74" s="144" t="e">
        <f>E74/E84</f>
        <v>#DIV/0!</v>
      </c>
      <c r="G74" s="112"/>
    </row>
    <row r="75" spans="1:15" ht="20.149999999999999" customHeight="1" x14ac:dyDescent="0.3">
      <c r="A75" s="116" t="s">
        <v>338</v>
      </c>
      <c r="B75" s="117"/>
      <c r="C75" s="117"/>
      <c r="D75" s="118"/>
      <c r="E75" s="71"/>
      <c r="F75" s="145" t="e">
        <f>E75/E84</f>
        <v>#DIV/0!</v>
      </c>
      <c r="G75" s="112"/>
    </row>
    <row r="76" spans="1:15" ht="19.5" customHeight="1" x14ac:dyDescent="0.3">
      <c r="A76" s="113" t="s">
        <v>339</v>
      </c>
      <c r="B76" s="115"/>
      <c r="C76" s="115"/>
      <c r="D76" s="114"/>
      <c r="E76" s="24"/>
      <c r="F76" s="144" t="e">
        <f>E76/E84</f>
        <v>#DIV/0!</v>
      </c>
      <c r="G76" s="112"/>
    </row>
    <row r="77" spans="1:15" ht="20.149999999999999" customHeight="1" x14ac:dyDescent="0.3">
      <c r="A77" s="113" t="s">
        <v>340</v>
      </c>
      <c r="B77" s="115"/>
      <c r="C77" s="115"/>
      <c r="D77" s="114"/>
      <c r="E77" s="24"/>
      <c r="F77" s="144" t="e">
        <f>E77/E84</f>
        <v>#DIV/0!</v>
      </c>
      <c r="G77" s="112"/>
    </row>
    <row r="78" spans="1:15" ht="20.149999999999999" customHeight="1" x14ac:dyDescent="0.3">
      <c r="A78" s="113" t="s">
        <v>341</v>
      </c>
      <c r="B78" s="115"/>
      <c r="C78" s="115"/>
      <c r="D78" s="114"/>
      <c r="E78" s="24"/>
      <c r="F78" s="144" t="e">
        <f>E78/E84</f>
        <v>#DIV/0!</v>
      </c>
      <c r="G78" s="112"/>
    </row>
    <row r="79" spans="1:15" ht="20.149999999999999" customHeight="1" x14ac:dyDescent="0.3">
      <c r="A79" s="113" t="s">
        <v>342</v>
      </c>
      <c r="B79" s="115"/>
      <c r="C79" s="115"/>
      <c r="D79" s="77"/>
      <c r="E79" s="24"/>
      <c r="F79" s="144" t="e">
        <f>E79/E84</f>
        <v>#DIV/0!</v>
      </c>
      <c r="G79" s="112"/>
    </row>
    <row r="80" spans="1:15" ht="20.149999999999999" customHeight="1" x14ac:dyDescent="0.3">
      <c r="A80" s="119" t="s">
        <v>343</v>
      </c>
      <c r="B80" s="120"/>
      <c r="C80" s="120"/>
      <c r="D80" s="120"/>
      <c r="E80" s="148">
        <f>IF(N80=N115,N80,"ERROR")</f>
        <v>0</v>
      </c>
      <c r="F80" s="146" t="e">
        <f>(E80/E84)</f>
        <v>#DIV/0!</v>
      </c>
      <c r="G80" s="112"/>
      <c r="L80" s="121"/>
      <c r="N80" s="121">
        <f>SUM(E70:E79)</f>
        <v>0</v>
      </c>
      <c r="O80" s="121"/>
    </row>
    <row r="81" spans="1:15" ht="19.5" customHeight="1" x14ac:dyDescent="0.3">
      <c r="A81" s="109" t="s">
        <v>344</v>
      </c>
      <c r="B81" s="110"/>
      <c r="C81" s="110"/>
      <c r="D81" s="110"/>
      <c r="E81" s="22"/>
      <c r="F81" s="143" t="e">
        <f>(E81/E84)</f>
        <v>#DIV/0!</v>
      </c>
      <c r="G81" s="112"/>
      <c r="K81" s="121"/>
    </row>
    <row r="82" spans="1:15" ht="19.5" customHeight="1" x14ac:dyDescent="0.3">
      <c r="A82" s="113" t="s">
        <v>345</v>
      </c>
      <c r="B82" s="77"/>
      <c r="C82" s="77"/>
      <c r="D82" s="77"/>
      <c r="E82" s="24"/>
      <c r="F82" s="144" t="e">
        <f>(E82/E84)</f>
        <v>#DIV/0!</v>
      </c>
      <c r="G82" s="112"/>
    </row>
    <row r="83" spans="1:15" ht="19.5" customHeight="1" x14ac:dyDescent="0.3">
      <c r="A83" s="119" t="s">
        <v>346</v>
      </c>
      <c r="B83" s="120"/>
      <c r="C83" s="120"/>
      <c r="D83" s="120"/>
      <c r="E83" s="148">
        <f>IF(N83=N140,N83,"ERROR")</f>
        <v>0</v>
      </c>
      <c r="F83" s="146" t="e">
        <f>(E83/E84)</f>
        <v>#DIV/0!</v>
      </c>
      <c r="G83" s="112"/>
      <c r="L83" s="121"/>
      <c r="N83" s="121">
        <f>E81+E82</f>
        <v>0</v>
      </c>
      <c r="O83" s="121"/>
    </row>
    <row r="84" spans="1:15" ht="19.5" customHeight="1" x14ac:dyDescent="0.3">
      <c r="A84" s="119" t="s">
        <v>347</v>
      </c>
      <c r="B84" s="120"/>
      <c r="C84" s="120"/>
      <c r="D84" s="120"/>
      <c r="E84" s="148">
        <f>IF(N84=N145,N84,"ERROR")</f>
        <v>0</v>
      </c>
      <c r="F84" s="147" t="e">
        <f>(E84/E84)</f>
        <v>#DIV/0!</v>
      </c>
      <c r="G84" s="112"/>
      <c r="H84" s="121"/>
      <c r="L84" s="121"/>
      <c r="N84" s="121">
        <f>E80+E83</f>
        <v>0</v>
      </c>
      <c r="O84" s="121"/>
    </row>
    <row r="85" spans="1:15" ht="27" customHeight="1" x14ac:dyDescent="0.35">
      <c r="A85" s="578" t="s">
        <v>348</v>
      </c>
      <c r="B85" s="579"/>
      <c r="C85" s="579"/>
      <c r="D85" s="579"/>
      <c r="E85" s="579"/>
      <c r="F85" s="580"/>
    </row>
    <row r="86" spans="1:15" ht="18" customHeight="1" x14ac:dyDescent="0.35">
      <c r="A86" s="122" t="s">
        <v>349</v>
      </c>
      <c r="B86" s="123"/>
      <c r="C86" s="123"/>
      <c r="D86" s="123"/>
      <c r="E86" s="123"/>
      <c r="F86" s="124"/>
    </row>
    <row r="87" spans="1:15" ht="19" customHeight="1" x14ac:dyDescent="0.3">
      <c r="G87" s="125"/>
      <c r="H87" s="125"/>
    </row>
    <row r="88" spans="1:15" ht="19.5" customHeight="1" x14ac:dyDescent="0.3">
      <c r="A88" s="94" t="s">
        <v>350</v>
      </c>
    </row>
    <row r="89" spans="1:15" ht="6" customHeight="1" x14ac:dyDescent="0.3"/>
    <row r="90" spans="1:15" ht="19.5" customHeight="1" x14ac:dyDescent="0.3">
      <c r="A90" s="20" t="s">
        <v>326</v>
      </c>
    </row>
    <row r="91" spans="1:15" ht="6" customHeight="1" x14ac:dyDescent="0.3"/>
    <row r="92" spans="1:15" ht="19.5" customHeight="1" x14ac:dyDescent="0.3">
      <c r="A92" s="544" t="s">
        <v>351</v>
      </c>
      <c r="B92" s="545"/>
      <c r="C92" s="545"/>
      <c r="D92" s="545"/>
      <c r="E92" s="545"/>
      <c r="F92" s="546"/>
    </row>
    <row r="93" spans="1:15" ht="19.5" customHeight="1" x14ac:dyDescent="0.3">
      <c r="A93" s="590" t="s">
        <v>352</v>
      </c>
      <c r="B93" s="126" t="s">
        <v>328</v>
      </c>
      <c r="C93" s="126" t="s">
        <v>353</v>
      </c>
      <c r="D93" s="126" t="s">
        <v>354</v>
      </c>
      <c r="E93" s="126" t="s">
        <v>355</v>
      </c>
      <c r="F93" s="104" t="s">
        <v>329</v>
      </c>
    </row>
    <row r="94" spans="1:15" ht="19.5" customHeight="1" x14ac:dyDescent="0.3">
      <c r="A94" s="591"/>
      <c r="B94" s="127" t="s">
        <v>331</v>
      </c>
      <c r="C94" s="127" t="s">
        <v>356</v>
      </c>
      <c r="D94" s="127" t="s">
        <v>357</v>
      </c>
      <c r="E94" s="127" t="s">
        <v>358</v>
      </c>
      <c r="F94" s="108" t="s">
        <v>332</v>
      </c>
    </row>
    <row r="95" spans="1:15" ht="19.5" customHeight="1" x14ac:dyDescent="0.3">
      <c r="A95" s="128"/>
      <c r="B95" s="3"/>
      <c r="C95" s="3"/>
      <c r="D95" s="57"/>
      <c r="E95" s="149">
        <f t="shared" ref="E95:E114" si="0">B95*C95</f>
        <v>0</v>
      </c>
      <c r="F95" s="150" t="e">
        <f>B95/B115</f>
        <v>#DIV/0!</v>
      </c>
    </row>
    <row r="96" spans="1:15" ht="19.5" customHeight="1" x14ac:dyDescent="0.3">
      <c r="A96" s="128"/>
      <c r="B96" s="3"/>
      <c r="C96" s="3"/>
      <c r="D96" s="57"/>
      <c r="E96" s="149">
        <f t="shared" si="0"/>
        <v>0</v>
      </c>
      <c r="F96" s="150" t="e">
        <f>B96/B115</f>
        <v>#DIV/0!</v>
      </c>
    </row>
    <row r="97" spans="1:10" ht="19.5" customHeight="1" x14ac:dyDescent="0.3">
      <c r="A97" s="128"/>
      <c r="B97" s="3"/>
      <c r="C97" s="3"/>
      <c r="D97" s="57"/>
      <c r="E97" s="149">
        <f t="shared" si="0"/>
        <v>0</v>
      </c>
      <c r="F97" s="150" t="e">
        <f>B97/B115</f>
        <v>#DIV/0!</v>
      </c>
    </row>
    <row r="98" spans="1:10" ht="19.5" customHeight="1" x14ac:dyDescent="0.3">
      <c r="A98" s="128"/>
      <c r="B98" s="3"/>
      <c r="C98" s="3"/>
      <c r="D98" s="57"/>
      <c r="E98" s="149">
        <f t="shared" si="0"/>
        <v>0</v>
      </c>
      <c r="F98" s="150" t="e">
        <f>B98/B115</f>
        <v>#DIV/0!</v>
      </c>
    </row>
    <row r="99" spans="1:10" ht="19.5" customHeight="1" x14ac:dyDescent="0.3">
      <c r="A99" s="128"/>
      <c r="B99" s="3"/>
      <c r="C99" s="3"/>
      <c r="D99" s="57"/>
      <c r="E99" s="149">
        <f t="shared" si="0"/>
        <v>0</v>
      </c>
      <c r="F99" s="150" t="e">
        <f>B99/B115</f>
        <v>#DIV/0!</v>
      </c>
    </row>
    <row r="100" spans="1:10" ht="19.5" customHeight="1" x14ac:dyDescent="0.3">
      <c r="A100" s="128"/>
      <c r="B100" s="3"/>
      <c r="C100" s="3"/>
      <c r="D100" s="57"/>
      <c r="E100" s="149">
        <f t="shared" si="0"/>
        <v>0</v>
      </c>
      <c r="F100" s="150" t="e">
        <f>B100/B115</f>
        <v>#DIV/0!</v>
      </c>
      <c r="J100" s="129"/>
    </row>
    <row r="101" spans="1:10" ht="19.5" customHeight="1" x14ac:dyDescent="0.3">
      <c r="A101" s="128"/>
      <c r="B101" s="3"/>
      <c r="C101" s="3"/>
      <c r="D101" s="57"/>
      <c r="E101" s="149">
        <f t="shared" si="0"/>
        <v>0</v>
      </c>
      <c r="F101" s="150" t="e">
        <f>B101/B115</f>
        <v>#DIV/0!</v>
      </c>
      <c r="J101" s="129"/>
    </row>
    <row r="102" spans="1:10" ht="19.5" customHeight="1" x14ac:dyDescent="0.3">
      <c r="A102" s="128"/>
      <c r="B102" s="3"/>
      <c r="C102" s="3"/>
      <c r="D102" s="57"/>
      <c r="E102" s="149">
        <f t="shared" si="0"/>
        <v>0</v>
      </c>
      <c r="F102" s="150" t="e">
        <f>B102/B115</f>
        <v>#DIV/0!</v>
      </c>
      <c r="G102" s="121"/>
      <c r="H102" s="121"/>
      <c r="J102" s="129"/>
    </row>
    <row r="103" spans="1:10" ht="19.5" customHeight="1" x14ac:dyDescent="0.3">
      <c r="A103" s="128"/>
      <c r="B103" s="3"/>
      <c r="C103" s="3"/>
      <c r="D103" s="57"/>
      <c r="E103" s="149">
        <f t="shared" si="0"/>
        <v>0</v>
      </c>
      <c r="F103" s="150" t="e">
        <f>B103/B115</f>
        <v>#DIV/0!</v>
      </c>
      <c r="J103" s="129"/>
    </row>
    <row r="104" spans="1:10" ht="19.5" customHeight="1" x14ac:dyDescent="0.3">
      <c r="A104" s="128"/>
      <c r="B104" s="3"/>
      <c r="C104" s="3"/>
      <c r="D104" s="57"/>
      <c r="E104" s="149">
        <f t="shared" si="0"/>
        <v>0</v>
      </c>
      <c r="F104" s="150" t="e">
        <f>B104/B115</f>
        <v>#DIV/0!</v>
      </c>
      <c r="J104" s="129"/>
    </row>
    <row r="105" spans="1:10" ht="19.5" customHeight="1" x14ac:dyDescent="0.3">
      <c r="A105" s="128"/>
      <c r="B105" s="3"/>
      <c r="C105" s="3"/>
      <c r="D105" s="57"/>
      <c r="E105" s="149">
        <f t="shared" si="0"/>
        <v>0</v>
      </c>
      <c r="F105" s="150" t="e">
        <f>B105/B115</f>
        <v>#DIV/0!</v>
      </c>
      <c r="J105" s="129"/>
    </row>
    <row r="106" spans="1:10" ht="19.5" customHeight="1" x14ac:dyDescent="0.3">
      <c r="A106" s="128"/>
      <c r="B106" s="3"/>
      <c r="C106" s="3"/>
      <c r="D106" s="57"/>
      <c r="E106" s="149">
        <f t="shared" si="0"/>
        <v>0</v>
      </c>
      <c r="F106" s="150" t="e">
        <f>B106/B115</f>
        <v>#DIV/0!</v>
      </c>
      <c r="J106" s="129"/>
    </row>
    <row r="107" spans="1:10" ht="19.5" customHeight="1" x14ac:dyDescent="0.3">
      <c r="A107" s="128"/>
      <c r="B107" s="3"/>
      <c r="C107" s="3"/>
      <c r="D107" s="57"/>
      <c r="E107" s="149">
        <f t="shared" si="0"/>
        <v>0</v>
      </c>
      <c r="F107" s="150" t="e">
        <f>B107/B115</f>
        <v>#DIV/0!</v>
      </c>
      <c r="G107" s="129"/>
      <c r="I107" s="129"/>
      <c r="J107" s="129"/>
    </row>
    <row r="108" spans="1:10" ht="19.5" customHeight="1" x14ac:dyDescent="0.3">
      <c r="A108" s="128"/>
      <c r="B108" s="3"/>
      <c r="C108" s="3"/>
      <c r="D108" s="57"/>
      <c r="E108" s="149">
        <f t="shared" si="0"/>
        <v>0</v>
      </c>
      <c r="F108" s="150" t="e">
        <f>B108/B115</f>
        <v>#DIV/0!</v>
      </c>
      <c r="G108" s="129"/>
      <c r="I108" s="129"/>
      <c r="J108" s="129"/>
    </row>
    <row r="109" spans="1:10" ht="19.5" customHeight="1" x14ac:dyDescent="0.3">
      <c r="A109" s="128"/>
      <c r="B109" s="3"/>
      <c r="C109" s="3"/>
      <c r="D109" s="57"/>
      <c r="E109" s="149">
        <f t="shared" si="0"/>
        <v>0</v>
      </c>
      <c r="F109" s="150" t="e">
        <f>B109/B115</f>
        <v>#DIV/0!</v>
      </c>
      <c r="G109" s="129"/>
      <c r="I109" s="129"/>
      <c r="J109" s="129"/>
    </row>
    <row r="110" spans="1:10" ht="19.5" customHeight="1" x14ac:dyDescent="0.3">
      <c r="A110" s="128"/>
      <c r="B110" s="3"/>
      <c r="C110" s="3"/>
      <c r="D110" s="57"/>
      <c r="E110" s="149">
        <f t="shared" si="0"/>
        <v>0</v>
      </c>
      <c r="F110" s="150" t="e">
        <f>B110/B115</f>
        <v>#DIV/0!</v>
      </c>
      <c r="G110" s="129"/>
      <c r="I110" s="129"/>
    </row>
    <row r="111" spans="1:10" ht="19.5" customHeight="1" x14ac:dyDescent="0.3">
      <c r="A111" s="128"/>
      <c r="B111" s="3"/>
      <c r="C111" s="3"/>
      <c r="D111" s="57"/>
      <c r="E111" s="149">
        <f t="shared" si="0"/>
        <v>0</v>
      </c>
      <c r="F111" s="150" t="e">
        <f>B111/B115</f>
        <v>#DIV/0!</v>
      </c>
      <c r="G111" s="129"/>
      <c r="I111" s="129"/>
      <c r="J111" s="129"/>
    </row>
    <row r="112" spans="1:10" ht="19.5" customHeight="1" x14ac:dyDescent="0.3">
      <c r="A112" s="128"/>
      <c r="B112" s="3"/>
      <c r="C112" s="3"/>
      <c r="D112" s="57"/>
      <c r="E112" s="149">
        <f t="shared" si="0"/>
        <v>0</v>
      </c>
      <c r="F112" s="150" t="e">
        <f>B112/B115</f>
        <v>#DIV/0!</v>
      </c>
      <c r="G112" s="129"/>
      <c r="I112" s="129"/>
      <c r="J112" s="129"/>
    </row>
    <row r="113" spans="1:14" ht="19.5" customHeight="1" x14ac:dyDescent="0.3">
      <c r="A113" s="128"/>
      <c r="B113" s="3"/>
      <c r="C113" s="3"/>
      <c r="D113" s="57"/>
      <c r="E113" s="149">
        <f t="shared" si="0"/>
        <v>0</v>
      </c>
      <c r="F113" s="150" t="e">
        <f>B113/B115</f>
        <v>#DIV/0!</v>
      </c>
      <c r="J113" s="129"/>
    </row>
    <row r="114" spans="1:14" ht="19.5" customHeight="1" x14ac:dyDescent="0.3">
      <c r="A114" s="128"/>
      <c r="B114" s="3"/>
      <c r="C114" s="3"/>
      <c r="D114" s="57"/>
      <c r="E114" s="149">
        <f t="shared" si="0"/>
        <v>0</v>
      </c>
      <c r="F114" s="150" t="e">
        <f>B114/B115</f>
        <v>#DIV/0!</v>
      </c>
      <c r="H114" s="129"/>
      <c r="J114" s="129"/>
      <c r="N114" s="121"/>
    </row>
    <row r="115" spans="1:14" ht="19.5" customHeight="1" x14ac:dyDescent="0.3">
      <c r="A115" s="130" t="s">
        <v>359</v>
      </c>
      <c r="B115" s="151">
        <f>IF(N115=N80,N115,"ERROR")</f>
        <v>0</v>
      </c>
      <c r="C115" s="151" t="s">
        <v>360</v>
      </c>
      <c r="D115" s="151" t="s">
        <v>360</v>
      </c>
      <c r="E115" s="151">
        <f>SUM(E95:E114)</f>
        <v>0</v>
      </c>
      <c r="F115" s="150" t="e">
        <f>B115/B115</f>
        <v>#DIV/0!</v>
      </c>
      <c r="N115" s="121">
        <f>SUM(B95:B114)</f>
        <v>0</v>
      </c>
    </row>
    <row r="116" spans="1:14" ht="19.5" customHeight="1" x14ac:dyDescent="0.3">
      <c r="A116" s="581"/>
      <c r="B116" s="582"/>
      <c r="C116" s="582"/>
      <c r="D116" s="582"/>
      <c r="E116" s="582"/>
      <c r="F116" s="583"/>
    </row>
    <row r="117" spans="1:14" ht="19.5" customHeight="1" x14ac:dyDescent="0.3">
      <c r="A117" s="544" t="s">
        <v>361</v>
      </c>
      <c r="B117" s="545"/>
      <c r="C117" s="545"/>
      <c r="D117" s="545"/>
      <c r="E117" s="545"/>
      <c r="F117" s="546"/>
    </row>
    <row r="118" spans="1:14" ht="19.5" customHeight="1" x14ac:dyDescent="0.3">
      <c r="A118" s="590" t="s">
        <v>352</v>
      </c>
      <c r="B118" s="126" t="s">
        <v>328</v>
      </c>
      <c r="C118" s="126" t="s">
        <v>353</v>
      </c>
      <c r="D118" s="126" t="s">
        <v>354</v>
      </c>
      <c r="E118" s="126" t="s">
        <v>355</v>
      </c>
      <c r="F118" s="104" t="s">
        <v>329</v>
      </c>
    </row>
    <row r="119" spans="1:14" ht="19.5" customHeight="1" x14ac:dyDescent="0.3">
      <c r="A119" s="591"/>
      <c r="B119" s="127" t="s">
        <v>331</v>
      </c>
      <c r="C119" s="127" t="s">
        <v>356</v>
      </c>
      <c r="D119" s="127" t="s">
        <v>357</v>
      </c>
      <c r="E119" s="127" t="s">
        <v>358</v>
      </c>
      <c r="F119" s="108" t="s">
        <v>332</v>
      </c>
    </row>
    <row r="120" spans="1:14" ht="19.5" customHeight="1" x14ac:dyDescent="0.3">
      <c r="A120" s="128"/>
      <c r="B120" s="3"/>
      <c r="C120" s="3"/>
      <c r="D120" s="149" t="s">
        <v>362</v>
      </c>
      <c r="E120" s="149">
        <f>B120*C120</f>
        <v>0</v>
      </c>
      <c r="F120" s="150" t="e">
        <f>B120/B140</f>
        <v>#DIV/0!</v>
      </c>
    </row>
    <row r="121" spans="1:14" ht="19.5" customHeight="1" x14ac:dyDescent="0.3">
      <c r="A121" s="128"/>
      <c r="B121" s="3"/>
      <c r="C121" s="3"/>
      <c r="D121" s="149" t="s">
        <v>362</v>
      </c>
      <c r="E121" s="149">
        <f t="shared" ref="E121:E139" si="1">B121*C121</f>
        <v>0</v>
      </c>
      <c r="F121" s="150" t="e">
        <f>B121/B140</f>
        <v>#DIV/0!</v>
      </c>
    </row>
    <row r="122" spans="1:14" ht="19.5" customHeight="1" x14ac:dyDescent="0.3">
      <c r="A122" s="128"/>
      <c r="B122" s="3"/>
      <c r="C122" s="3"/>
      <c r="D122" s="149" t="s">
        <v>362</v>
      </c>
      <c r="E122" s="149">
        <f t="shared" si="1"/>
        <v>0</v>
      </c>
      <c r="F122" s="150" t="e">
        <f>B122/B140</f>
        <v>#DIV/0!</v>
      </c>
    </row>
    <row r="123" spans="1:14" ht="19.5" customHeight="1" x14ac:dyDescent="0.3">
      <c r="A123" s="128"/>
      <c r="B123" s="3"/>
      <c r="C123" s="3"/>
      <c r="D123" s="149" t="s">
        <v>362</v>
      </c>
      <c r="E123" s="149">
        <f t="shared" si="1"/>
        <v>0</v>
      </c>
      <c r="F123" s="150" t="e">
        <f>B123/B140</f>
        <v>#DIV/0!</v>
      </c>
    </row>
    <row r="124" spans="1:14" ht="19.5" customHeight="1" x14ac:dyDescent="0.3">
      <c r="A124" s="128"/>
      <c r="B124" s="3"/>
      <c r="C124" s="3"/>
      <c r="D124" s="149" t="s">
        <v>362</v>
      </c>
      <c r="E124" s="149">
        <f t="shared" si="1"/>
        <v>0</v>
      </c>
      <c r="F124" s="150" t="e">
        <f>B124/B140</f>
        <v>#DIV/0!</v>
      </c>
    </row>
    <row r="125" spans="1:14" ht="19.5" customHeight="1" x14ac:dyDescent="0.3">
      <c r="A125" s="128"/>
      <c r="B125" s="3"/>
      <c r="C125" s="3"/>
      <c r="D125" s="149" t="s">
        <v>362</v>
      </c>
      <c r="E125" s="149">
        <f t="shared" si="1"/>
        <v>0</v>
      </c>
      <c r="F125" s="150" t="e">
        <f>B125/B140</f>
        <v>#DIV/0!</v>
      </c>
    </row>
    <row r="126" spans="1:14" ht="19.5" customHeight="1" x14ac:dyDescent="0.3">
      <c r="A126" s="128"/>
      <c r="B126" s="3"/>
      <c r="C126" s="3"/>
      <c r="D126" s="149" t="s">
        <v>362</v>
      </c>
      <c r="E126" s="149">
        <f t="shared" si="1"/>
        <v>0</v>
      </c>
      <c r="F126" s="150" t="e">
        <f>B126/B140</f>
        <v>#DIV/0!</v>
      </c>
    </row>
    <row r="127" spans="1:14" ht="19.5" customHeight="1" x14ac:dyDescent="0.3">
      <c r="A127" s="128"/>
      <c r="B127" s="3"/>
      <c r="C127" s="3"/>
      <c r="D127" s="149" t="s">
        <v>362</v>
      </c>
      <c r="E127" s="149">
        <f t="shared" si="1"/>
        <v>0</v>
      </c>
      <c r="F127" s="150" t="e">
        <f>B127/B140</f>
        <v>#DIV/0!</v>
      </c>
    </row>
    <row r="128" spans="1:14" ht="19.5" customHeight="1" x14ac:dyDescent="0.3">
      <c r="A128" s="128"/>
      <c r="B128" s="3"/>
      <c r="C128" s="3"/>
      <c r="D128" s="149" t="s">
        <v>362</v>
      </c>
      <c r="E128" s="149">
        <f t="shared" si="1"/>
        <v>0</v>
      </c>
      <c r="F128" s="150" t="e">
        <f>B128/B140</f>
        <v>#DIV/0!</v>
      </c>
    </row>
    <row r="129" spans="1:14" ht="19.5" customHeight="1" x14ac:dyDescent="0.3">
      <c r="A129" s="128"/>
      <c r="B129" s="3"/>
      <c r="C129" s="3"/>
      <c r="D129" s="149" t="s">
        <v>362</v>
      </c>
      <c r="E129" s="149">
        <f t="shared" si="1"/>
        <v>0</v>
      </c>
      <c r="F129" s="150" t="e">
        <f>B129/B140</f>
        <v>#DIV/0!</v>
      </c>
    </row>
    <row r="130" spans="1:14" ht="19.5" customHeight="1" x14ac:dyDescent="0.3">
      <c r="A130" s="128"/>
      <c r="B130" s="3"/>
      <c r="C130" s="3"/>
      <c r="D130" s="149" t="s">
        <v>362</v>
      </c>
      <c r="E130" s="149">
        <f t="shared" si="1"/>
        <v>0</v>
      </c>
      <c r="F130" s="150" t="e">
        <f>B130/B140</f>
        <v>#DIV/0!</v>
      </c>
    </row>
    <row r="131" spans="1:14" ht="19.5" customHeight="1" x14ac:dyDescent="0.3">
      <c r="A131" s="128"/>
      <c r="B131" s="3"/>
      <c r="C131" s="3"/>
      <c r="D131" s="149" t="s">
        <v>362</v>
      </c>
      <c r="E131" s="149">
        <f t="shared" si="1"/>
        <v>0</v>
      </c>
      <c r="F131" s="150" t="e">
        <f>B131/B140</f>
        <v>#DIV/0!</v>
      </c>
    </row>
    <row r="132" spans="1:14" ht="19.5" customHeight="1" x14ac:dyDescent="0.3">
      <c r="A132" s="128"/>
      <c r="B132" s="3"/>
      <c r="C132" s="3"/>
      <c r="D132" s="149" t="s">
        <v>362</v>
      </c>
      <c r="E132" s="149">
        <f t="shared" si="1"/>
        <v>0</v>
      </c>
      <c r="F132" s="150" t="e">
        <f>B132/B140</f>
        <v>#DIV/0!</v>
      </c>
    </row>
    <row r="133" spans="1:14" ht="19.5" customHeight="1" x14ac:dyDescent="0.3">
      <c r="A133" s="128"/>
      <c r="B133" s="3"/>
      <c r="C133" s="3"/>
      <c r="D133" s="149" t="s">
        <v>362</v>
      </c>
      <c r="E133" s="149">
        <f t="shared" si="1"/>
        <v>0</v>
      </c>
      <c r="F133" s="150" t="e">
        <f>B133/B140</f>
        <v>#DIV/0!</v>
      </c>
    </row>
    <row r="134" spans="1:14" ht="19.5" customHeight="1" x14ac:dyDescent="0.3">
      <c r="A134" s="128"/>
      <c r="B134" s="3"/>
      <c r="C134" s="3"/>
      <c r="D134" s="149" t="s">
        <v>362</v>
      </c>
      <c r="E134" s="149">
        <f t="shared" si="1"/>
        <v>0</v>
      </c>
      <c r="F134" s="150" t="e">
        <f>B134/B140</f>
        <v>#DIV/0!</v>
      </c>
    </row>
    <row r="135" spans="1:14" ht="19.5" customHeight="1" x14ac:dyDescent="0.3">
      <c r="A135" s="128"/>
      <c r="B135" s="3"/>
      <c r="C135" s="3"/>
      <c r="D135" s="149" t="s">
        <v>362</v>
      </c>
      <c r="E135" s="149">
        <f t="shared" si="1"/>
        <v>0</v>
      </c>
      <c r="F135" s="150" t="e">
        <f>B135/B140</f>
        <v>#DIV/0!</v>
      </c>
    </row>
    <row r="136" spans="1:14" ht="19.5" customHeight="1" x14ac:dyDescent="0.3">
      <c r="A136" s="128"/>
      <c r="B136" s="3"/>
      <c r="C136" s="3"/>
      <c r="D136" s="149" t="s">
        <v>362</v>
      </c>
      <c r="E136" s="149">
        <f t="shared" si="1"/>
        <v>0</v>
      </c>
      <c r="F136" s="150" t="e">
        <f>B136/B140</f>
        <v>#DIV/0!</v>
      </c>
    </row>
    <row r="137" spans="1:14" ht="19.5" customHeight="1" x14ac:dyDescent="0.3">
      <c r="A137" s="128"/>
      <c r="B137" s="3"/>
      <c r="C137" s="3"/>
      <c r="D137" s="149" t="s">
        <v>362</v>
      </c>
      <c r="E137" s="149">
        <f t="shared" si="1"/>
        <v>0</v>
      </c>
      <c r="F137" s="150" t="e">
        <f>B137/B140</f>
        <v>#DIV/0!</v>
      </c>
    </row>
    <row r="138" spans="1:14" ht="19.5" customHeight="1" x14ac:dyDescent="0.3">
      <c r="A138" s="128"/>
      <c r="B138" s="3"/>
      <c r="C138" s="3"/>
      <c r="D138" s="149" t="s">
        <v>362</v>
      </c>
      <c r="E138" s="149">
        <f t="shared" si="1"/>
        <v>0</v>
      </c>
      <c r="F138" s="150" t="e">
        <f>B138/B140</f>
        <v>#DIV/0!</v>
      </c>
    </row>
    <row r="139" spans="1:14" ht="19.5" customHeight="1" x14ac:dyDescent="0.3">
      <c r="A139" s="128"/>
      <c r="B139" s="3"/>
      <c r="C139" s="3"/>
      <c r="D139" s="149" t="s">
        <v>362</v>
      </c>
      <c r="E139" s="149">
        <f t="shared" si="1"/>
        <v>0</v>
      </c>
      <c r="F139" s="150" t="e">
        <f>B139/B140</f>
        <v>#DIV/0!</v>
      </c>
    </row>
    <row r="140" spans="1:14" ht="19.5" customHeight="1" x14ac:dyDescent="0.3">
      <c r="A140" s="130" t="s">
        <v>363</v>
      </c>
      <c r="B140" s="151">
        <f>IF(N140=N83,N140,"ERROR")</f>
        <v>0</v>
      </c>
      <c r="C140" s="151" t="s">
        <v>360</v>
      </c>
      <c r="D140" s="151">
        <f>SUM(D120:D139)</f>
        <v>0</v>
      </c>
      <c r="E140" s="151">
        <f>SUM(E120:E139)</f>
        <v>0</v>
      </c>
      <c r="F140" s="150" t="e">
        <f>B140/B140</f>
        <v>#DIV/0!</v>
      </c>
      <c r="N140" s="121">
        <f>SUM(B120:B139)</f>
        <v>0</v>
      </c>
    </row>
    <row r="141" spans="1:14" ht="19.5" customHeight="1" x14ac:dyDescent="0.3">
      <c r="A141" s="581"/>
      <c r="B141" s="582"/>
      <c r="C141" s="582"/>
      <c r="D141" s="582"/>
      <c r="E141" s="582"/>
      <c r="F141" s="583"/>
    </row>
    <row r="142" spans="1:14" ht="19.5" customHeight="1" x14ac:dyDescent="0.3">
      <c r="A142" s="584" t="s">
        <v>364</v>
      </c>
      <c r="B142" s="585"/>
      <c r="C142" s="585"/>
      <c r="D142" s="585"/>
      <c r="E142" s="585"/>
      <c r="F142" s="586"/>
    </row>
    <row r="143" spans="1:14" ht="19.5" customHeight="1" x14ac:dyDescent="0.3">
      <c r="A143" s="575" t="s">
        <v>365</v>
      </c>
      <c r="B143" s="126" t="s">
        <v>366</v>
      </c>
      <c r="C143" s="126" t="s">
        <v>353</v>
      </c>
      <c r="D143" s="126" t="s">
        <v>354</v>
      </c>
      <c r="E143" s="126" t="s">
        <v>355</v>
      </c>
      <c r="F143" s="104" t="s">
        <v>329</v>
      </c>
    </row>
    <row r="144" spans="1:14" ht="19.5" customHeight="1" x14ac:dyDescent="0.3">
      <c r="A144" s="576"/>
      <c r="B144" s="127" t="s">
        <v>331</v>
      </c>
      <c r="C144" s="127" t="s">
        <v>367</v>
      </c>
      <c r="D144" s="127" t="s">
        <v>357</v>
      </c>
      <c r="E144" s="127" t="s">
        <v>368</v>
      </c>
      <c r="F144" s="108" t="s">
        <v>332</v>
      </c>
    </row>
    <row r="145" spans="1:14" ht="19.5" customHeight="1" x14ac:dyDescent="0.3">
      <c r="A145" s="577"/>
      <c r="B145" s="151">
        <f>IF(N145=N84,N145,"ERROR")</f>
        <v>0</v>
      </c>
      <c r="C145" s="152" t="s">
        <v>360</v>
      </c>
      <c r="D145" s="153" t="s">
        <v>362</v>
      </c>
      <c r="E145" s="151">
        <f>E115+E140</f>
        <v>0</v>
      </c>
      <c r="F145" s="150" t="e">
        <f>B145/B145</f>
        <v>#DIV/0!</v>
      </c>
      <c r="N145" s="121">
        <f>B115+B140</f>
        <v>0</v>
      </c>
    </row>
    <row r="146" spans="1:14" ht="29.15" customHeight="1" x14ac:dyDescent="0.35">
      <c r="A146" s="578" t="s">
        <v>369</v>
      </c>
      <c r="B146" s="579"/>
      <c r="C146" s="579"/>
      <c r="D146" s="579"/>
      <c r="E146" s="579"/>
      <c r="F146" s="580"/>
    </row>
    <row r="147" spans="1:14" ht="20.149999999999999" customHeight="1" x14ac:dyDescent="0.3">
      <c r="A147" s="587" t="s">
        <v>370</v>
      </c>
      <c r="B147" s="588"/>
      <c r="C147" s="588"/>
      <c r="D147" s="588"/>
      <c r="E147" s="588"/>
      <c r="F147" s="589"/>
    </row>
    <row r="148" spans="1:14" ht="30" customHeight="1" x14ac:dyDescent="0.35">
      <c r="A148" s="592" t="s">
        <v>371</v>
      </c>
      <c r="B148" s="593"/>
      <c r="C148" s="593"/>
      <c r="D148" s="593"/>
      <c r="E148" s="593"/>
      <c r="F148" s="594"/>
    </row>
    <row r="149" spans="1:14" ht="19.5" customHeight="1" x14ac:dyDescent="0.3">
      <c r="A149" s="94"/>
      <c r="B149" s="131"/>
      <c r="C149" s="131"/>
      <c r="D149" s="131"/>
      <c r="E149" s="131"/>
      <c r="F149" s="121"/>
    </row>
    <row r="150" spans="1:14" ht="19.5" customHeight="1" x14ac:dyDescent="0.3">
      <c r="A150" s="94" t="s">
        <v>372</v>
      </c>
    </row>
    <row r="151" spans="1:14" ht="6" customHeight="1" x14ac:dyDescent="0.3">
      <c r="A151" s="132"/>
    </row>
    <row r="152" spans="1:14" s="95" customFormat="1" ht="20.149999999999999" customHeight="1" x14ac:dyDescent="0.35">
      <c r="A152" s="20" t="s">
        <v>373</v>
      </c>
      <c r="B152" s="20"/>
      <c r="C152" s="20"/>
      <c r="D152" s="20"/>
      <c r="E152" s="20"/>
      <c r="F152" s="20"/>
      <c r="G152" s="20"/>
      <c r="H152" s="20"/>
      <c r="I152" s="20"/>
      <c r="J152" s="20"/>
      <c r="K152" s="20"/>
      <c r="L152" s="20"/>
      <c r="M152" s="20"/>
    </row>
    <row r="153" spans="1:14" ht="6" customHeight="1" x14ac:dyDescent="0.3">
      <c r="A153" s="132"/>
    </row>
    <row r="154" spans="1:14" ht="19.5" customHeight="1" x14ac:dyDescent="0.3">
      <c r="A154" s="308"/>
      <c r="B154" s="604" t="s">
        <v>374</v>
      </c>
      <c r="C154" s="606"/>
      <c r="D154" s="604" t="s">
        <v>375</v>
      </c>
      <c r="E154" s="606"/>
      <c r="K154" s="129"/>
    </row>
    <row r="155" spans="1:14" ht="19.5" customHeight="1" x14ac:dyDescent="0.3">
      <c r="A155" s="308" t="s">
        <v>376</v>
      </c>
      <c r="B155" s="623"/>
      <c r="C155" s="623"/>
      <c r="D155" s="624" t="e">
        <f>B155/B145</f>
        <v>#DIV/0!</v>
      </c>
      <c r="E155" s="624"/>
      <c r="F155" s="133"/>
      <c r="G155" s="134"/>
      <c r="K155" s="129"/>
    </row>
    <row r="156" spans="1:14" ht="19.5" customHeight="1" x14ac:dyDescent="0.3">
      <c r="A156" s="308" t="s">
        <v>377</v>
      </c>
      <c r="B156" s="623"/>
      <c r="C156" s="623"/>
      <c r="D156" s="624" t="e">
        <f>B156/B145</f>
        <v>#DIV/0!</v>
      </c>
      <c r="E156" s="624"/>
      <c r="K156" s="129"/>
    </row>
    <row r="157" spans="1:14" ht="19.5" customHeight="1" x14ac:dyDescent="0.3">
      <c r="A157" s="308" t="s">
        <v>378</v>
      </c>
      <c r="B157" s="623"/>
      <c r="C157" s="623"/>
      <c r="D157" s="624" t="e">
        <f>B157/B145</f>
        <v>#DIV/0!</v>
      </c>
      <c r="E157" s="624"/>
      <c r="K157" s="129"/>
    </row>
    <row r="158" spans="1:14" ht="19.5" customHeight="1" x14ac:dyDescent="0.3">
      <c r="A158" s="308" t="s">
        <v>379</v>
      </c>
      <c r="B158" s="623"/>
      <c r="C158" s="623"/>
      <c r="D158" s="624" t="e">
        <f>B158/B145</f>
        <v>#DIV/0!</v>
      </c>
      <c r="E158" s="624"/>
      <c r="K158" s="129"/>
    </row>
    <row r="159" spans="1:14" ht="19.5" customHeight="1" x14ac:dyDescent="0.3">
      <c r="A159" s="308" t="s">
        <v>380</v>
      </c>
      <c r="B159" s="623"/>
      <c r="C159" s="623"/>
      <c r="D159" s="624" t="e">
        <f>B159/B145</f>
        <v>#DIV/0!</v>
      </c>
      <c r="E159" s="624"/>
      <c r="K159" s="129"/>
    </row>
    <row r="160" spans="1:14" ht="19.5" customHeight="1" x14ac:dyDescent="0.3">
      <c r="A160" s="308" t="s">
        <v>381</v>
      </c>
      <c r="B160" s="629"/>
      <c r="C160" s="630"/>
      <c r="D160" s="631" t="e">
        <f>B160/B145</f>
        <v>#DIV/0!</v>
      </c>
      <c r="E160" s="632"/>
      <c r="K160" s="129"/>
    </row>
    <row r="161" spans="1:13" ht="19.5" customHeight="1" x14ac:dyDescent="0.3">
      <c r="A161" s="130" t="s">
        <v>382</v>
      </c>
      <c r="B161" s="634">
        <f>SUM(B155:C160)</f>
        <v>0</v>
      </c>
      <c r="C161" s="634"/>
      <c r="D161" s="624" t="e">
        <f>B161/B145</f>
        <v>#DIV/0!</v>
      </c>
      <c r="E161" s="624"/>
      <c r="K161" s="129"/>
    </row>
    <row r="162" spans="1:13" ht="6" customHeight="1" x14ac:dyDescent="0.3">
      <c r="A162" s="94"/>
      <c r="B162" s="135"/>
      <c r="C162" s="135"/>
      <c r="D162" s="136"/>
      <c r="E162" s="136"/>
      <c r="K162" s="129"/>
    </row>
    <row r="163" spans="1:13" s="95" customFormat="1" ht="20.149999999999999" customHeight="1" x14ac:dyDescent="0.35">
      <c r="A163" s="20" t="s">
        <v>383</v>
      </c>
      <c r="B163" s="20"/>
      <c r="C163" s="20"/>
      <c r="D163" s="20"/>
      <c r="E163" s="20"/>
      <c r="F163" s="20"/>
      <c r="G163" s="20"/>
      <c r="H163" s="20"/>
      <c r="I163" s="20"/>
      <c r="J163" s="20"/>
      <c r="K163" s="20"/>
      <c r="L163" s="20"/>
      <c r="M163" s="20"/>
    </row>
    <row r="164" spans="1:13" s="95" customFormat="1" ht="6" customHeight="1" x14ac:dyDescent="0.35">
      <c r="A164" s="20"/>
      <c r="B164" s="20"/>
      <c r="C164" s="20"/>
      <c r="D164" s="20"/>
      <c r="E164" s="20"/>
      <c r="F164" s="20"/>
      <c r="G164" s="20"/>
      <c r="H164" s="20"/>
      <c r="I164" s="20"/>
      <c r="J164" s="20"/>
      <c r="K164" s="20"/>
      <c r="L164" s="20"/>
      <c r="M164" s="20"/>
    </row>
    <row r="165" spans="1:13" s="95" customFormat="1" ht="20.149999999999999" customHeight="1" x14ac:dyDescent="0.35">
      <c r="A165" s="100" t="s">
        <v>222</v>
      </c>
      <c r="B165" s="4"/>
      <c r="C165" s="20"/>
      <c r="D165" s="20"/>
      <c r="E165" s="20"/>
      <c r="F165" s="20"/>
      <c r="G165" s="20"/>
      <c r="H165" s="20"/>
      <c r="I165" s="20"/>
      <c r="J165" s="20"/>
      <c r="K165" s="20"/>
      <c r="L165" s="20"/>
      <c r="M165" s="20"/>
    </row>
    <row r="166" spans="1:13" s="95" customFormat="1" ht="6" customHeight="1" x14ac:dyDescent="0.35">
      <c r="A166" s="20"/>
      <c r="B166" s="20"/>
      <c r="C166" s="20"/>
      <c r="D166" s="20"/>
      <c r="E166" s="20"/>
      <c r="F166" s="20"/>
      <c r="G166" s="20"/>
      <c r="H166" s="20"/>
      <c r="I166" s="20"/>
      <c r="J166" s="20"/>
      <c r="K166" s="20"/>
      <c r="L166" s="20"/>
      <c r="M166" s="20"/>
    </row>
    <row r="167" spans="1:13" s="95" customFormat="1" ht="20.25" customHeight="1" x14ac:dyDescent="0.35">
      <c r="A167" s="20" t="s">
        <v>223</v>
      </c>
      <c r="B167" s="4"/>
      <c r="C167" s="20"/>
      <c r="D167" s="20"/>
      <c r="E167" s="20"/>
      <c r="F167" s="20"/>
      <c r="G167" s="20"/>
      <c r="H167" s="20"/>
      <c r="I167" s="20"/>
      <c r="J167" s="20"/>
      <c r="K167" s="20"/>
      <c r="L167" s="20"/>
      <c r="M167" s="20"/>
    </row>
    <row r="168" spans="1:13" s="95" customFormat="1" ht="6" customHeight="1" x14ac:dyDescent="0.35">
      <c r="A168" s="20"/>
      <c r="B168" s="20"/>
      <c r="C168" s="20"/>
      <c r="D168" s="20"/>
      <c r="E168" s="20"/>
      <c r="F168" s="20"/>
      <c r="G168" s="20"/>
      <c r="H168" s="20"/>
      <c r="I168" s="20"/>
      <c r="J168" s="20"/>
      <c r="K168" s="20"/>
      <c r="L168" s="20"/>
      <c r="M168" s="20"/>
    </row>
    <row r="169" spans="1:13" s="95" customFormat="1" ht="20.25" customHeight="1" x14ac:dyDescent="0.35">
      <c r="A169" s="20" t="s">
        <v>384</v>
      </c>
      <c r="B169" s="640"/>
      <c r="C169" s="640"/>
      <c r="D169" s="640"/>
      <c r="E169" s="640"/>
      <c r="F169" s="640"/>
      <c r="G169" s="640"/>
      <c r="H169" s="640"/>
      <c r="I169" s="640"/>
      <c r="J169" s="640"/>
      <c r="K169" s="640"/>
    </row>
    <row r="170" spans="1:13" ht="19.5" customHeight="1" x14ac:dyDescent="0.3">
      <c r="K170" s="129"/>
    </row>
    <row r="171" spans="1:13" ht="20.25" customHeight="1" x14ac:dyDescent="0.3">
      <c r="A171" s="94" t="s">
        <v>385</v>
      </c>
    </row>
    <row r="172" spans="1:13" ht="6" customHeight="1" x14ac:dyDescent="0.3">
      <c r="A172" s="132"/>
    </row>
    <row r="173" spans="1:13" ht="19.5" customHeight="1" x14ac:dyDescent="0.3">
      <c r="A173" s="20" t="s">
        <v>326</v>
      </c>
    </row>
    <row r="174" spans="1:13" ht="6" customHeight="1" x14ac:dyDescent="0.3">
      <c r="A174" s="132"/>
    </row>
    <row r="175" spans="1:13" ht="20.25" customHeight="1" x14ac:dyDescent="0.3">
      <c r="A175" s="308" t="s">
        <v>44</v>
      </c>
      <c r="B175" s="604" t="s">
        <v>386</v>
      </c>
      <c r="C175" s="605"/>
      <c r="D175" s="606"/>
    </row>
    <row r="176" spans="1:13" ht="19.5" customHeight="1" x14ac:dyDescent="0.3">
      <c r="A176" s="308" t="s">
        <v>387</v>
      </c>
      <c r="B176" s="624">
        <f>E145</f>
        <v>0</v>
      </c>
      <c r="C176" s="624"/>
      <c r="D176" s="624"/>
    </row>
    <row r="177" spans="1:14" ht="19.5" customHeight="1" x14ac:dyDescent="0.3">
      <c r="A177" s="308" t="s">
        <v>388</v>
      </c>
      <c r="B177" s="619"/>
      <c r="C177" s="619"/>
      <c r="D177" s="619"/>
    </row>
    <row r="178" spans="1:14" ht="19.5" customHeight="1" x14ac:dyDescent="0.3">
      <c r="A178" s="308" t="s">
        <v>389</v>
      </c>
      <c r="B178" s="619"/>
      <c r="C178" s="619"/>
      <c r="D178" s="619"/>
    </row>
    <row r="179" spans="1:14" ht="19.5" customHeight="1" x14ac:dyDescent="0.3">
      <c r="A179" s="308" t="s">
        <v>390</v>
      </c>
      <c r="B179" s="619"/>
      <c r="C179" s="619"/>
      <c r="D179" s="619"/>
    </row>
    <row r="180" spans="1:14" ht="19.5" customHeight="1" x14ac:dyDescent="0.3">
      <c r="A180" s="308" t="s">
        <v>391</v>
      </c>
      <c r="B180" s="636"/>
      <c r="C180" s="637"/>
      <c r="D180" s="638"/>
      <c r="E180" s="102" t="s">
        <v>392</v>
      </c>
      <c r="F180" s="550"/>
      <c r="G180" s="550"/>
      <c r="H180" s="550"/>
      <c r="I180" s="550"/>
      <c r="J180" s="550"/>
      <c r="K180" s="550"/>
    </row>
    <row r="181" spans="1:14" ht="19.5" customHeight="1" x14ac:dyDescent="0.3">
      <c r="A181" s="130" t="s">
        <v>393</v>
      </c>
      <c r="B181" s="633">
        <f>SUM(B176:D180)</f>
        <v>0</v>
      </c>
      <c r="C181" s="633"/>
      <c r="D181" s="633"/>
      <c r="N181" s="121"/>
    </row>
    <row r="182" spans="1:14" ht="19.5" customHeight="1" x14ac:dyDescent="0.3">
      <c r="A182" s="308" t="s">
        <v>394</v>
      </c>
      <c r="B182" s="619"/>
      <c r="C182" s="619"/>
      <c r="D182" s="619"/>
    </row>
    <row r="183" spans="1:14" ht="19.5" customHeight="1" x14ac:dyDescent="0.3">
      <c r="A183" s="130" t="s">
        <v>395</v>
      </c>
      <c r="B183" s="633">
        <f>B181+B182</f>
        <v>0</v>
      </c>
      <c r="C183" s="633"/>
      <c r="D183" s="633"/>
    </row>
    <row r="184" spans="1:14" ht="19.5" customHeight="1" x14ac:dyDescent="0.3">
      <c r="A184" s="620" t="s">
        <v>396</v>
      </c>
      <c r="B184" s="621"/>
      <c r="C184" s="621"/>
      <c r="D184" s="622"/>
    </row>
    <row r="186" spans="1:14" s="95" customFormat="1" ht="20.149999999999999" customHeight="1" x14ac:dyDescent="0.35">
      <c r="A186" s="94" t="s">
        <v>397</v>
      </c>
      <c r="B186" s="20"/>
      <c r="C186" s="20"/>
      <c r="D186" s="20"/>
      <c r="E186" s="20"/>
      <c r="F186" s="20"/>
      <c r="G186" s="20"/>
      <c r="H186" s="20"/>
      <c r="I186" s="20"/>
      <c r="J186" s="20"/>
      <c r="K186" s="20"/>
      <c r="L186" s="20"/>
      <c r="M186" s="20"/>
    </row>
    <row r="187" spans="1:14" s="95" customFormat="1" ht="20.149999999999999" customHeight="1" x14ac:dyDescent="0.35">
      <c r="A187" s="20" t="s">
        <v>398</v>
      </c>
      <c r="B187" s="20"/>
      <c r="C187" s="20"/>
      <c r="D187" s="20"/>
      <c r="E187" s="20"/>
      <c r="F187" s="20"/>
      <c r="G187" s="20"/>
      <c r="H187" s="20"/>
      <c r="I187" s="20"/>
      <c r="J187" s="20"/>
      <c r="K187" s="20"/>
      <c r="L187" s="20"/>
      <c r="M187" s="20"/>
    </row>
    <row r="188" spans="1:14" s="95" customFormat="1" ht="6" customHeight="1" x14ac:dyDescent="0.35">
      <c r="A188" s="20"/>
      <c r="B188" s="20"/>
      <c r="C188" s="20"/>
      <c r="D188" s="20"/>
      <c r="E188" s="20"/>
      <c r="F188" s="20"/>
      <c r="G188" s="20"/>
      <c r="H188" s="20"/>
      <c r="I188" s="20"/>
      <c r="J188" s="20"/>
      <c r="K188" s="20"/>
      <c r="L188" s="20"/>
      <c r="M188" s="20"/>
    </row>
    <row r="189" spans="1:14" ht="19.5" customHeight="1" x14ac:dyDescent="0.3">
      <c r="A189" s="20" t="s">
        <v>399</v>
      </c>
      <c r="B189" s="4"/>
      <c r="D189" s="20" t="s">
        <v>400</v>
      </c>
      <c r="E189" s="4"/>
    </row>
    <row r="191" spans="1:14" ht="19.5" customHeight="1" x14ac:dyDescent="0.3">
      <c r="A191" s="20" t="s">
        <v>401</v>
      </c>
      <c r="B191" s="4"/>
      <c r="D191" s="20" t="s">
        <v>402</v>
      </c>
      <c r="E191" s="4"/>
    </row>
    <row r="193" spans="1:13" ht="19.5" customHeight="1" x14ac:dyDescent="0.3">
      <c r="A193" s="20" t="s">
        <v>403</v>
      </c>
      <c r="B193" s="4"/>
      <c r="D193" s="20" t="s">
        <v>404</v>
      </c>
      <c r="E193" s="4"/>
    </row>
    <row r="195" spans="1:13" ht="19.5" customHeight="1" x14ac:dyDescent="0.3">
      <c r="A195" s="20" t="s">
        <v>405</v>
      </c>
      <c r="B195" s="4"/>
      <c r="D195" s="20" t="s">
        <v>406</v>
      </c>
      <c r="E195" s="4"/>
    </row>
    <row r="197" spans="1:13" ht="19.5" customHeight="1" x14ac:dyDescent="0.3">
      <c r="A197" s="20" t="s">
        <v>407</v>
      </c>
      <c r="B197" s="4"/>
      <c r="D197" s="20" t="s">
        <v>408</v>
      </c>
      <c r="E197" s="4"/>
    </row>
    <row r="199" spans="1:13" ht="19.5" customHeight="1" x14ac:dyDescent="0.3">
      <c r="A199" s="20" t="s">
        <v>409</v>
      </c>
      <c r="B199" s="4"/>
      <c r="D199" s="20" t="s">
        <v>410</v>
      </c>
      <c r="E199" s="4"/>
    </row>
    <row r="201" spans="1:13" ht="19.5" customHeight="1" x14ac:dyDescent="0.3">
      <c r="A201" s="20" t="s">
        <v>411</v>
      </c>
      <c r="B201" s="4"/>
      <c r="D201" s="20" t="s">
        <v>412</v>
      </c>
      <c r="E201" s="4"/>
      <c r="F201" s="102" t="s">
        <v>392</v>
      </c>
      <c r="G201" s="550"/>
      <c r="H201" s="550"/>
      <c r="I201" s="550"/>
      <c r="J201" s="550"/>
      <c r="K201" s="550"/>
    </row>
    <row r="203" spans="1:13" s="95" customFormat="1" ht="20.149999999999999" customHeight="1" x14ac:dyDescent="0.35">
      <c r="A203" s="94" t="s">
        <v>413</v>
      </c>
      <c r="B203" s="20"/>
      <c r="C203" s="20"/>
      <c r="D203" s="20"/>
      <c r="E203" s="20"/>
      <c r="F203" s="20"/>
      <c r="G203" s="20"/>
      <c r="H203" s="20"/>
      <c r="I203" s="20"/>
      <c r="J203" s="20"/>
      <c r="K203" s="20"/>
      <c r="L203" s="20"/>
      <c r="M203" s="20"/>
    </row>
    <row r="204" spans="1:13" ht="6" customHeight="1" x14ac:dyDescent="0.3"/>
    <row r="205" spans="1:13" s="95" customFormat="1" ht="20.149999999999999" customHeight="1" x14ac:dyDescent="0.35">
      <c r="A205" s="20" t="s">
        <v>414</v>
      </c>
      <c r="B205" s="20"/>
      <c r="C205" s="20"/>
      <c r="D205" s="20"/>
      <c r="E205" s="20"/>
      <c r="F205" s="20"/>
      <c r="G205" s="20"/>
      <c r="H205" s="20"/>
      <c r="I205" s="20"/>
      <c r="J205" s="20"/>
      <c r="K205" s="20"/>
      <c r="L205" s="20"/>
      <c r="M205" s="20"/>
    </row>
    <row r="206" spans="1:13" ht="6" customHeight="1" x14ac:dyDescent="0.3"/>
    <row r="207" spans="1:13" ht="19.5" customHeight="1" x14ac:dyDescent="0.3">
      <c r="A207" s="20" t="s">
        <v>415</v>
      </c>
      <c r="C207" s="4"/>
      <c r="E207" s="20" t="s">
        <v>416</v>
      </c>
      <c r="F207" s="4"/>
    </row>
    <row r="209" spans="1:13" ht="19.5" customHeight="1" x14ac:dyDescent="0.3">
      <c r="A209" s="20" t="s">
        <v>417</v>
      </c>
      <c r="C209" s="4"/>
      <c r="E209" s="20" t="s">
        <v>418</v>
      </c>
      <c r="F209" s="4"/>
    </row>
    <row r="211" spans="1:13" ht="19.5" customHeight="1" x14ac:dyDescent="0.3">
      <c r="A211" s="20" t="s">
        <v>419</v>
      </c>
      <c r="C211" s="4"/>
      <c r="E211" s="20" t="s">
        <v>420</v>
      </c>
      <c r="F211" s="4"/>
    </row>
    <row r="213" spans="1:13" ht="19.5" customHeight="1" x14ac:dyDescent="0.3">
      <c r="A213" s="20" t="s">
        <v>421</v>
      </c>
      <c r="C213" s="4"/>
      <c r="E213" s="20" t="s">
        <v>412</v>
      </c>
      <c r="F213" s="4"/>
      <c r="G213" s="102" t="s">
        <v>392</v>
      </c>
      <c r="H213" s="558"/>
      <c r="I213" s="558"/>
      <c r="J213" s="558"/>
      <c r="K213" s="558"/>
    </row>
    <row r="214" spans="1:13" ht="19.5" customHeight="1" x14ac:dyDescent="0.3">
      <c r="H214" s="558"/>
      <c r="I214" s="558"/>
      <c r="J214" s="558"/>
      <c r="K214" s="558"/>
    </row>
    <row r="215" spans="1:13" ht="19.5" customHeight="1" x14ac:dyDescent="0.3">
      <c r="A215" s="20" t="s">
        <v>422</v>
      </c>
      <c r="C215" s="4"/>
      <c r="H215" s="547"/>
      <c r="I215" s="547"/>
      <c r="J215" s="547"/>
      <c r="K215" s="547"/>
    </row>
    <row r="217" spans="1:13" s="95" customFormat="1" ht="20.149999999999999" customHeight="1" x14ac:dyDescent="0.35">
      <c r="A217" s="94" t="s">
        <v>423</v>
      </c>
      <c r="B217" s="20"/>
      <c r="C217" s="20"/>
      <c r="D217" s="20"/>
      <c r="E217" s="20"/>
      <c r="F217" s="20"/>
      <c r="G217" s="20"/>
      <c r="H217" s="20"/>
      <c r="I217" s="20"/>
      <c r="J217" s="20"/>
      <c r="K217" s="20"/>
      <c r="L217" s="20"/>
      <c r="M217" s="20"/>
    </row>
    <row r="218" spans="1:13" s="95" customFormat="1" ht="6" customHeight="1" x14ac:dyDescent="0.35">
      <c r="A218" s="20"/>
      <c r="B218" s="20"/>
      <c r="C218" s="20"/>
      <c r="D218" s="20"/>
      <c r="E218" s="20"/>
      <c r="F218" s="20"/>
      <c r="G218" s="20"/>
      <c r="H218" s="20"/>
      <c r="I218" s="20"/>
      <c r="J218" s="20"/>
      <c r="K218" s="20"/>
      <c r="L218" s="20"/>
      <c r="M218" s="20"/>
    </row>
    <row r="219" spans="1:13" s="95" customFormat="1" ht="30.75" customHeight="1" x14ac:dyDescent="0.35">
      <c r="A219" s="569" t="s">
        <v>424</v>
      </c>
      <c r="B219" s="569"/>
      <c r="C219" s="569"/>
      <c r="D219" s="569"/>
      <c r="E219" s="569"/>
      <c r="F219" s="569"/>
      <c r="G219" s="569"/>
      <c r="H219" s="569"/>
      <c r="I219" s="569"/>
      <c r="J219" s="569"/>
      <c r="K219" s="569"/>
      <c r="L219" s="446"/>
      <c r="M219" s="446"/>
    </row>
    <row r="220" spans="1:13" s="95" customFormat="1" ht="6" customHeight="1" x14ac:dyDescent="0.35">
      <c r="A220" s="20"/>
      <c r="B220" s="20"/>
      <c r="C220" s="20"/>
      <c r="D220" s="20"/>
      <c r="E220" s="20"/>
      <c r="F220" s="20"/>
      <c r="G220" s="20"/>
      <c r="H220" s="20"/>
      <c r="I220" s="20"/>
      <c r="J220" s="20"/>
      <c r="K220" s="20"/>
      <c r="L220" s="20"/>
      <c r="M220" s="20"/>
    </row>
    <row r="221" spans="1:13" s="95" customFormat="1" ht="20.149999999999999" customHeight="1" x14ac:dyDescent="0.35">
      <c r="A221" s="597"/>
      <c r="B221" s="596"/>
      <c r="C221" s="596"/>
      <c r="D221" s="596"/>
      <c r="E221" s="596"/>
      <c r="F221" s="596"/>
      <c r="G221" s="596"/>
      <c r="H221" s="581" t="s">
        <v>425</v>
      </c>
      <c r="I221" s="582"/>
      <c r="J221" s="583"/>
      <c r="K221" s="137" t="s">
        <v>426</v>
      </c>
    </row>
    <row r="222" spans="1:13" s="95" customFormat="1" ht="42" customHeight="1" x14ac:dyDescent="0.35">
      <c r="A222" s="597" t="s">
        <v>427</v>
      </c>
      <c r="B222" s="596"/>
      <c r="C222" s="596"/>
      <c r="D222" s="596"/>
      <c r="E222" s="596"/>
      <c r="F222" s="596"/>
      <c r="G222" s="596"/>
      <c r="H222" s="602"/>
      <c r="I222" s="553"/>
      <c r="J222" s="603"/>
      <c r="K222" s="39"/>
    </row>
    <row r="223" spans="1:13" s="95" customFormat="1" ht="20.149999999999999" customHeight="1" x14ac:dyDescent="0.35">
      <c r="A223" s="604"/>
      <c r="B223" s="605"/>
      <c r="C223" s="605"/>
      <c r="D223" s="605"/>
      <c r="E223" s="605"/>
      <c r="F223" s="605"/>
      <c r="G223" s="605"/>
      <c r="H223" s="605"/>
      <c r="I223" s="605"/>
      <c r="J223" s="605"/>
      <c r="K223" s="606"/>
    </row>
    <row r="224" spans="1:13" s="95" customFormat="1" ht="42" customHeight="1" x14ac:dyDescent="0.35">
      <c r="A224" s="608" t="s">
        <v>428</v>
      </c>
      <c r="B224" s="609"/>
      <c r="C224" s="609"/>
      <c r="D224" s="610"/>
      <c r="E224" s="584" t="s">
        <v>429</v>
      </c>
      <c r="F224" s="585"/>
      <c r="G224" s="586"/>
      <c r="H224" s="602"/>
      <c r="I224" s="553"/>
      <c r="J224" s="603"/>
      <c r="K224" s="39"/>
    </row>
    <row r="225" spans="1:11" s="95" customFormat="1" ht="42" customHeight="1" x14ac:dyDescent="0.35">
      <c r="A225" s="611"/>
      <c r="B225" s="532"/>
      <c r="C225" s="532"/>
      <c r="D225" s="612"/>
      <c r="E225" s="584" t="s">
        <v>430</v>
      </c>
      <c r="F225" s="585"/>
      <c r="G225" s="586"/>
      <c r="H225" s="602"/>
      <c r="I225" s="553"/>
      <c r="J225" s="603"/>
      <c r="K225" s="39"/>
    </row>
    <row r="226" spans="1:11" s="95" customFormat="1" ht="42" customHeight="1" x14ac:dyDescent="0.35">
      <c r="A226" s="613"/>
      <c r="B226" s="614"/>
      <c r="C226" s="614"/>
      <c r="D226" s="615"/>
      <c r="E226" s="584" t="s">
        <v>431</v>
      </c>
      <c r="F226" s="585"/>
      <c r="G226" s="586"/>
      <c r="H226" s="602"/>
      <c r="I226" s="553"/>
      <c r="J226" s="603"/>
      <c r="K226" s="39"/>
    </row>
    <row r="227" spans="1:11" s="95" customFormat="1" ht="20.149999999999999" customHeight="1" x14ac:dyDescent="0.35">
      <c r="A227" s="604"/>
      <c r="B227" s="605"/>
      <c r="C227" s="605"/>
      <c r="D227" s="605"/>
      <c r="E227" s="605"/>
      <c r="F227" s="605"/>
      <c r="G227" s="605"/>
      <c r="H227" s="605"/>
      <c r="I227" s="605"/>
      <c r="J227" s="605"/>
      <c r="K227" s="606"/>
    </row>
    <row r="228" spans="1:11" s="95" customFormat="1" ht="42" customHeight="1" x14ac:dyDescent="0.35">
      <c r="A228" s="584" t="s">
        <v>432</v>
      </c>
      <c r="B228" s="585"/>
      <c r="C228" s="585"/>
      <c r="D228" s="585"/>
      <c r="E228" s="585"/>
      <c r="F228" s="585"/>
      <c r="G228" s="586"/>
      <c r="H228" s="602"/>
      <c r="I228" s="553"/>
      <c r="J228" s="603"/>
      <c r="K228" s="39"/>
    </row>
    <row r="229" spans="1:11" s="95" customFormat="1" ht="20.149999999999999" customHeight="1" x14ac:dyDescent="0.35">
      <c r="A229" s="604"/>
      <c r="B229" s="605"/>
      <c r="C229" s="605"/>
      <c r="D229" s="605"/>
      <c r="E229" s="605"/>
      <c r="F229" s="605"/>
      <c r="G229" s="605"/>
      <c r="H229" s="605"/>
      <c r="I229" s="605"/>
      <c r="J229" s="605"/>
      <c r="K229" s="606"/>
    </row>
    <row r="230" spans="1:11" s="95" customFormat="1" ht="42" customHeight="1" x14ac:dyDescent="0.35">
      <c r="A230" s="584" t="s">
        <v>433</v>
      </c>
      <c r="B230" s="585"/>
      <c r="C230" s="585"/>
      <c r="D230" s="585"/>
      <c r="E230" s="585"/>
      <c r="F230" s="585"/>
      <c r="G230" s="586"/>
      <c r="H230" s="602"/>
      <c r="I230" s="553"/>
      <c r="J230" s="603"/>
      <c r="K230" s="39"/>
    </row>
    <row r="231" spans="1:11" s="95" customFormat="1" ht="20.149999999999999" customHeight="1" x14ac:dyDescent="0.35">
      <c r="A231" s="616"/>
      <c r="B231" s="617"/>
      <c r="C231" s="617"/>
      <c r="D231" s="617"/>
      <c r="E231" s="617"/>
      <c r="F231" s="617"/>
      <c r="G231" s="617"/>
      <c r="H231" s="617"/>
      <c r="I231" s="617"/>
      <c r="J231" s="617"/>
      <c r="K231" s="618"/>
    </row>
    <row r="232" spans="1:11" s="95" customFormat="1" ht="42" customHeight="1" x14ac:dyDescent="0.35">
      <c r="A232" s="584" t="s">
        <v>434</v>
      </c>
      <c r="B232" s="585"/>
      <c r="C232" s="585"/>
      <c r="D232" s="585"/>
      <c r="E232" s="585"/>
      <c r="F232" s="585"/>
      <c r="G232" s="586"/>
      <c r="H232" s="602"/>
      <c r="I232" s="553"/>
      <c r="J232" s="603"/>
      <c r="K232" s="39"/>
    </row>
    <row r="233" spans="1:11" s="95" customFormat="1" ht="20.149999999999999" customHeight="1" x14ac:dyDescent="0.35">
      <c r="A233" s="604"/>
      <c r="B233" s="605"/>
      <c r="C233" s="605"/>
      <c r="D233" s="605"/>
      <c r="E233" s="605"/>
      <c r="F233" s="605"/>
      <c r="G233" s="605"/>
      <c r="H233" s="605"/>
      <c r="I233" s="605"/>
      <c r="J233" s="605"/>
      <c r="K233" s="606"/>
    </row>
    <row r="234" spans="1:11" s="95" customFormat="1" ht="42" customHeight="1" x14ac:dyDescent="0.35">
      <c r="A234" s="584" t="s">
        <v>435</v>
      </c>
      <c r="B234" s="585"/>
      <c r="C234" s="585"/>
      <c r="D234" s="585"/>
      <c r="E234" s="585"/>
      <c r="F234" s="585"/>
      <c r="G234" s="586"/>
      <c r="H234" s="602"/>
      <c r="I234" s="553"/>
      <c r="J234" s="603"/>
      <c r="K234" s="39"/>
    </row>
    <row r="235" spans="1:11" s="95" customFormat="1" ht="20.149999999999999" customHeight="1" x14ac:dyDescent="0.35">
      <c r="A235" s="604"/>
      <c r="B235" s="605"/>
      <c r="C235" s="605"/>
      <c r="D235" s="605"/>
      <c r="E235" s="605"/>
      <c r="F235" s="605"/>
      <c r="G235" s="605"/>
      <c r="H235" s="605"/>
      <c r="I235" s="605"/>
      <c r="J235" s="605"/>
      <c r="K235" s="606"/>
    </row>
    <row r="236" spans="1:11" s="95" customFormat="1" ht="42" customHeight="1" x14ac:dyDescent="0.35">
      <c r="A236" s="584" t="s">
        <v>436</v>
      </c>
      <c r="B236" s="585"/>
      <c r="C236" s="585"/>
      <c r="D236" s="585"/>
      <c r="E236" s="585"/>
      <c r="F236" s="585"/>
      <c r="G236" s="586"/>
      <c r="H236" s="602"/>
      <c r="I236" s="553"/>
      <c r="J236" s="603"/>
      <c r="K236" s="39"/>
    </row>
    <row r="237" spans="1:11" s="95" customFormat="1" ht="20.149999999999999" customHeight="1" x14ac:dyDescent="0.35">
      <c r="A237" s="604"/>
      <c r="B237" s="605"/>
      <c r="C237" s="605"/>
      <c r="D237" s="605"/>
      <c r="E237" s="605"/>
      <c r="F237" s="605"/>
      <c r="G237" s="605"/>
      <c r="H237" s="605"/>
      <c r="I237" s="605"/>
      <c r="J237" s="605"/>
      <c r="K237" s="606"/>
    </row>
    <row r="238" spans="1:11" s="95" customFormat="1" ht="42" customHeight="1" x14ac:dyDescent="0.35">
      <c r="A238" s="584" t="s">
        <v>437</v>
      </c>
      <c r="B238" s="585"/>
      <c r="C238" s="585"/>
      <c r="D238" s="585"/>
      <c r="E238" s="585"/>
      <c r="F238" s="585"/>
      <c r="G238" s="586"/>
      <c r="H238" s="602"/>
      <c r="I238" s="553"/>
      <c r="J238" s="603"/>
      <c r="K238" s="39"/>
    </row>
    <row r="239" spans="1:11" s="95" customFormat="1" ht="20.149999999999999" customHeight="1" x14ac:dyDescent="0.35">
      <c r="A239" s="604"/>
      <c r="B239" s="605"/>
      <c r="C239" s="605"/>
      <c r="D239" s="605"/>
      <c r="E239" s="605"/>
      <c r="F239" s="605"/>
      <c r="G239" s="605"/>
      <c r="H239" s="605"/>
      <c r="I239" s="605"/>
      <c r="J239" s="605"/>
      <c r="K239" s="606"/>
    </row>
    <row r="240" spans="1:11" s="95" customFormat="1" ht="42" customHeight="1" x14ac:dyDescent="0.35">
      <c r="A240" s="584" t="s">
        <v>438</v>
      </c>
      <c r="B240" s="585"/>
      <c r="C240" s="585"/>
      <c r="D240" s="585"/>
      <c r="E240" s="585"/>
      <c r="F240" s="585"/>
      <c r="G240" s="586"/>
      <c r="H240" s="602"/>
      <c r="I240" s="553"/>
      <c r="J240" s="603"/>
      <c r="K240" s="39"/>
    </row>
    <row r="241" spans="1:13" s="95" customFormat="1" ht="20.149999999999999" customHeight="1" x14ac:dyDescent="0.35">
      <c r="A241" s="604"/>
      <c r="B241" s="605"/>
      <c r="C241" s="605"/>
      <c r="D241" s="605"/>
      <c r="E241" s="605"/>
      <c r="F241" s="605"/>
      <c r="G241" s="605"/>
      <c r="H241" s="605"/>
      <c r="I241" s="605"/>
      <c r="J241" s="605"/>
      <c r="K241" s="606"/>
    </row>
    <row r="242" spans="1:13" s="95" customFormat="1" ht="42" customHeight="1" x14ac:dyDescent="0.35">
      <c r="A242" s="584" t="s">
        <v>439</v>
      </c>
      <c r="B242" s="585"/>
      <c r="C242" s="585"/>
      <c r="D242" s="585"/>
      <c r="E242" s="585"/>
      <c r="F242" s="585"/>
      <c r="G242" s="586"/>
      <c r="H242" s="602"/>
      <c r="I242" s="553"/>
      <c r="J242" s="603"/>
      <c r="K242" s="39"/>
    </row>
    <row r="243" spans="1:13" ht="19.5" customHeight="1" x14ac:dyDescent="0.35">
      <c r="A243" s="138" t="s">
        <v>440</v>
      </c>
      <c r="B243" s="110"/>
      <c r="C243" s="110"/>
      <c r="D243" s="110"/>
      <c r="E243" s="110"/>
      <c r="F243" s="110"/>
      <c r="G243" s="110"/>
      <c r="H243" s="110"/>
      <c r="I243" s="110"/>
      <c r="J243" s="110"/>
      <c r="K243" s="139"/>
    </row>
    <row r="245" spans="1:13" s="95" customFormat="1" ht="20.149999999999999" customHeight="1" x14ac:dyDescent="0.35">
      <c r="A245" s="94" t="s">
        <v>441</v>
      </c>
      <c r="B245" s="20"/>
      <c r="C245" s="20"/>
      <c r="D245" s="20"/>
      <c r="E245" s="20"/>
      <c r="F245" s="20"/>
      <c r="G245" s="20"/>
      <c r="H245" s="20"/>
      <c r="I245" s="20"/>
      <c r="J245" s="20"/>
      <c r="K245" s="20"/>
      <c r="L245" s="20"/>
      <c r="M245" s="20"/>
    </row>
    <row r="246" spans="1:13" s="95" customFormat="1" ht="6" customHeight="1" x14ac:dyDescent="0.35">
      <c r="A246" s="94"/>
      <c r="B246" s="20"/>
      <c r="C246" s="20"/>
      <c r="D246" s="20"/>
      <c r="E246" s="20"/>
      <c r="F246" s="20"/>
      <c r="G246" s="20"/>
      <c r="H246" s="20"/>
      <c r="I246" s="20"/>
      <c r="J246" s="20"/>
      <c r="K246" s="20"/>
      <c r="L246" s="20"/>
      <c r="M246" s="20"/>
    </row>
    <row r="247" spans="1:13" s="95" customFormat="1" ht="20.149999999999999" customHeight="1" x14ac:dyDescent="0.35">
      <c r="A247" s="20" t="s">
        <v>442</v>
      </c>
      <c r="B247" s="20"/>
      <c r="C247" s="20"/>
      <c r="D247" s="20"/>
      <c r="E247" s="20"/>
      <c r="F247" s="20"/>
      <c r="G247" s="20"/>
      <c r="H247" s="20"/>
      <c r="I247" s="20"/>
      <c r="J247" s="20"/>
      <c r="K247" s="20"/>
      <c r="L247" s="20"/>
      <c r="M247" s="20"/>
    </row>
    <row r="248" spans="1:13" s="95" customFormat="1" ht="6" customHeight="1" x14ac:dyDescent="0.35">
      <c r="A248" s="20"/>
      <c r="B248" s="20"/>
      <c r="C248" s="20"/>
      <c r="D248" s="20"/>
      <c r="E248" s="20"/>
      <c r="F248" s="20"/>
      <c r="G248" s="20"/>
      <c r="H248" s="20"/>
      <c r="I248" s="20"/>
      <c r="J248" s="20"/>
      <c r="K248" s="20"/>
      <c r="L248" s="20"/>
      <c r="M248" s="20"/>
    </row>
    <row r="249" spans="1:13" s="95" customFormat="1" ht="20.149999999999999" customHeight="1" x14ac:dyDescent="0.35">
      <c r="A249" s="597" t="s">
        <v>443</v>
      </c>
      <c r="B249" s="596"/>
      <c r="C249" s="596"/>
      <c r="D249" s="596"/>
      <c r="E249" s="596"/>
      <c r="F249" s="596"/>
      <c r="G249" s="596"/>
      <c r="H249" s="596"/>
      <c r="I249" s="600" t="s">
        <v>444</v>
      </c>
      <c r="J249" s="601"/>
      <c r="K249" s="601"/>
      <c r="L249" s="20"/>
      <c r="M249" s="20"/>
    </row>
    <row r="250" spans="1:13" s="95" customFormat="1" ht="20.149999999999999" customHeight="1" x14ac:dyDescent="0.35">
      <c r="A250" s="597"/>
      <c r="B250" s="596"/>
      <c r="C250" s="596"/>
      <c r="D250" s="596"/>
      <c r="E250" s="596"/>
      <c r="F250" s="596"/>
      <c r="G250" s="596"/>
      <c r="H250" s="596"/>
      <c r="I250" s="596"/>
      <c r="J250" s="596"/>
      <c r="K250" s="596"/>
      <c r="L250" s="20"/>
      <c r="M250" s="20"/>
    </row>
    <row r="251" spans="1:13" s="95" customFormat="1" ht="20.149999999999999" customHeight="1" x14ac:dyDescent="0.35">
      <c r="A251" s="597" t="s">
        <v>445</v>
      </c>
      <c r="B251" s="596"/>
      <c r="C251" s="596"/>
      <c r="D251" s="596"/>
      <c r="E251" s="596"/>
      <c r="F251" s="596"/>
      <c r="G251" s="596"/>
      <c r="H251" s="596"/>
      <c r="I251" s="598"/>
      <c r="J251" s="599"/>
      <c r="K251" s="599"/>
      <c r="L251" s="20"/>
      <c r="M251" s="20"/>
    </row>
    <row r="252" spans="1:13" s="95" customFormat="1" ht="20.149999999999999" customHeight="1" x14ac:dyDescent="0.35">
      <c r="A252" s="597"/>
      <c r="B252" s="596"/>
      <c r="C252" s="596"/>
      <c r="D252" s="596"/>
      <c r="E252" s="596"/>
      <c r="F252" s="596"/>
      <c r="G252" s="596"/>
      <c r="H252" s="596"/>
      <c r="I252" s="596"/>
      <c r="J252" s="596"/>
      <c r="K252" s="596"/>
      <c r="L252" s="20"/>
      <c r="M252" s="20"/>
    </row>
    <row r="253" spans="1:13" s="95" customFormat="1" ht="20.149999999999999" customHeight="1" x14ac:dyDescent="0.35">
      <c r="A253" s="597" t="s">
        <v>446</v>
      </c>
      <c r="B253" s="596"/>
      <c r="C253" s="596"/>
      <c r="D253" s="596"/>
      <c r="E253" s="596"/>
      <c r="F253" s="596"/>
      <c r="G253" s="596"/>
      <c r="H253" s="596"/>
      <c r="I253" s="598"/>
      <c r="J253" s="599"/>
      <c r="K253" s="599"/>
      <c r="L253" s="20"/>
      <c r="M253" s="20"/>
    </row>
    <row r="254" spans="1:13" s="95" customFormat="1" ht="20.149999999999999" customHeight="1" x14ac:dyDescent="0.35">
      <c r="A254" s="597"/>
      <c r="B254" s="596"/>
      <c r="C254" s="596"/>
      <c r="D254" s="596"/>
      <c r="E254" s="596"/>
      <c r="F254" s="596"/>
      <c r="G254" s="596"/>
      <c r="H254" s="596"/>
      <c r="I254" s="596"/>
      <c r="J254" s="596"/>
      <c r="K254" s="596"/>
      <c r="L254" s="20"/>
      <c r="M254" s="20"/>
    </row>
    <row r="255" spans="1:13" s="95" customFormat="1" ht="20.149999999999999" customHeight="1" x14ac:dyDescent="0.35">
      <c r="A255" s="597" t="s">
        <v>447</v>
      </c>
      <c r="B255" s="596"/>
      <c r="C255" s="596"/>
      <c r="D255" s="596"/>
      <c r="E255" s="596"/>
      <c r="F255" s="596"/>
      <c r="G255" s="596"/>
      <c r="H255" s="596"/>
      <c r="I255" s="598"/>
      <c r="J255" s="599"/>
      <c r="K255" s="599"/>
      <c r="L255" s="20"/>
      <c r="M255" s="20"/>
    </row>
    <row r="256" spans="1:13" s="95" customFormat="1" ht="20.149999999999999" customHeight="1" x14ac:dyDescent="0.35">
      <c r="A256" s="597"/>
      <c r="B256" s="596"/>
      <c r="C256" s="596"/>
      <c r="D256" s="596"/>
      <c r="E256" s="596"/>
      <c r="F256" s="596"/>
      <c r="G256" s="596"/>
      <c r="H256" s="596"/>
      <c r="I256" s="596"/>
      <c r="J256" s="596"/>
      <c r="K256" s="596"/>
      <c r="L256" s="20"/>
      <c r="M256" s="20"/>
    </row>
    <row r="257" spans="1:13" s="95" customFormat="1" ht="20.149999999999999" customHeight="1" x14ac:dyDescent="0.35">
      <c r="A257" s="597" t="s">
        <v>448</v>
      </c>
      <c r="B257" s="596"/>
      <c r="C257" s="596"/>
      <c r="D257" s="596"/>
      <c r="E257" s="596"/>
      <c r="F257" s="596"/>
      <c r="G257" s="596"/>
      <c r="H257" s="596"/>
      <c r="I257" s="598"/>
      <c r="J257" s="599"/>
      <c r="K257" s="599"/>
      <c r="L257" s="20"/>
      <c r="M257" s="20"/>
    </row>
    <row r="258" spans="1:13" s="95" customFormat="1" ht="20.149999999999999" customHeight="1" x14ac:dyDescent="0.35">
      <c r="A258" s="597"/>
      <c r="B258" s="596"/>
      <c r="C258" s="596"/>
      <c r="D258" s="596"/>
      <c r="E258" s="596"/>
      <c r="F258" s="596"/>
      <c r="G258" s="596"/>
      <c r="H258" s="596"/>
      <c r="I258" s="596"/>
      <c r="J258" s="596"/>
      <c r="K258" s="596"/>
      <c r="L258" s="20"/>
      <c r="M258" s="20"/>
    </row>
    <row r="259" spans="1:13" s="95" customFormat="1" ht="20.149999999999999" customHeight="1" x14ac:dyDescent="0.35">
      <c r="A259" s="597" t="s">
        <v>449</v>
      </c>
      <c r="B259" s="596"/>
      <c r="C259" s="596"/>
      <c r="D259" s="596"/>
      <c r="E259" s="596"/>
      <c r="F259" s="596"/>
      <c r="G259" s="596"/>
      <c r="H259" s="596"/>
      <c r="I259" s="598"/>
      <c r="J259" s="599"/>
      <c r="K259" s="599"/>
      <c r="L259" s="20"/>
      <c r="M259" s="20"/>
    </row>
    <row r="260" spans="1:13" s="95" customFormat="1" ht="20.149999999999999" customHeight="1" x14ac:dyDescent="0.35">
      <c r="A260" s="597"/>
      <c r="B260" s="596"/>
      <c r="C260" s="596"/>
      <c r="D260" s="596"/>
      <c r="E260" s="596"/>
      <c r="F260" s="596"/>
      <c r="G260" s="596"/>
      <c r="H260" s="596"/>
      <c r="I260" s="596"/>
      <c r="J260" s="596"/>
      <c r="K260" s="596"/>
      <c r="L260" s="20"/>
      <c r="M260" s="20"/>
    </row>
    <row r="261" spans="1:13" s="95" customFormat="1" ht="20.149999999999999" customHeight="1" x14ac:dyDescent="0.35">
      <c r="A261" s="597" t="s">
        <v>450</v>
      </c>
      <c r="B261" s="596"/>
      <c r="C261" s="596"/>
      <c r="D261" s="596"/>
      <c r="E261" s="596"/>
      <c r="F261" s="596"/>
      <c r="G261" s="596"/>
      <c r="H261" s="596"/>
      <c r="I261" s="598"/>
      <c r="J261" s="599"/>
      <c r="K261" s="599"/>
      <c r="L261" s="20"/>
      <c r="M261" s="20"/>
    </row>
    <row r="262" spans="1:13" s="95" customFormat="1" ht="20.149999999999999" customHeight="1" x14ac:dyDescent="0.35">
      <c r="A262" s="595"/>
      <c r="B262" s="596"/>
      <c r="C262" s="596"/>
      <c r="D262" s="596"/>
      <c r="E262" s="596"/>
      <c r="F262" s="596"/>
      <c r="G262" s="596"/>
      <c r="H262" s="596"/>
      <c r="I262" s="596"/>
      <c r="J262" s="596"/>
      <c r="K262" s="596"/>
      <c r="L262" s="20"/>
      <c r="M262" s="20"/>
    </row>
    <row r="263" spans="1:13" s="95" customFormat="1" ht="20.149999999999999" customHeight="1" x14ac:dyDescent="0.35">
      <c r="A263" s="597" t="s">
        <v>451</v>
      </c>
      <c r="B263" s="596"/>
      <c r="C263" s="596"/>
      <c r="D263" s="596"/>
      <c r="E263" s="596"/>
      <c r="F263" s="596"/>
      <c r="G263" s="596"/>
      <c r="H263" s="596"/>
      <c r="I263" s="598"/>
      <c r="J263" s="599"/>
      <c r="K263" s="599"/>
      <c r="L263" s="20"/>
      <c r="M263" s="20"/>
    </row>
    <row r="264" spans="1:13" s="95" customFormat="1" ht="20.149999999999999" customHeight="1" x14ac:dyDescent="0.35">
      <c r="A264" s="597"/>
      <c r="B264" s="596"/>
      <c r="C264" s="596"/>
      <c r="D264" s="596"/>
      <c r="E264" s="596"/>
      <c r="F264" s="596"/>
      <c r="G264" s="596"/>
      <c r="H264" s="596"/>
      <c r="I264" s="596"/>
      <c r="J264" s="596"/>
      <c r="K264" s="596"/>
      <c r="L264" s="20"/>
      <c r="M264" s="20"/>
    </row>
    <row r="265" spans="1:13" s="95" customFormat="1" ht="20.149999999999999" customHeight="1" x14ac:dyDescent="0.35">
      <c r="A265" s="597" t="s">
        <v>452</v>
      </c>
      <c r="B265" s="596"/>
      <c r="C265" s="596"/>
      <c r="D265" s="596"/>
      <c r="E265" s="596"/>
      <c r="F265" s="596"/>
      <c r="G265" s="596"/>
      <c r="H265" s="596"/>
      <c r="I265" s="598"/>
      <c r="J265" s="599"/>
      <c r="K265" s="599"/>
      <c r="L265" s="20"/>
      <c r="M265" s="20"/>
    </row>
    <row r="266" spans="1:13" s="95" customFormat="1" ht="20.149999999999999" customHeight="1" x14ac:dyDescent="0.35">
      <c r="A266" s="597"/>
      <c r="B266" s="596"/>
      <c r="C266" s="596"/>
      <c r="D266" s="596"/>
      <c r="E266" s="596"/>
      <c r="F266" s="596"/>
      <c r="G266" s="596"/>
      <c r="H266" s="596"/>
      <c r="I266" s="596"/>
      <c r="J266" s="596"/>
      <c r="K266" s="596"/>
      <c r="L266" s="20"/>
      <c r="M266" s="20"/>
    </row>
    <row r="267" spans="1:13" s="95" customFormat="1" ht="20.149999999999999" customHeight="1" x14ac:dyDescent="0.35">
      <c r="A267" s="597" t="s">
        <v>453</v>
      </c>
      <c r="B267" s="596"/>
      <c r="C267" s="596"/>
      <c r="D267" s="596"/>
      <c r="E267" s="596"/>
      <c r="F267" s="596"/>
      <c r="G267" s="596"/>
      <c r="H267" s="596"/>
      <c r="I267" s="598"/>
      <c r="J267" s="599"/>
      <c r="K267" s="599"/>
      <c r="L267" s="20"/>
      <c r="M267" s="20"/>
    </row>
    <row r="268" spans="1:13" s="95" customFormat="1" ht="20.149999999999999" customHeight="1" x14ac:dyDescent="0.35">
      <c r="A268" s="595"/>
      <c r="B268" s="596"/>
      <c r="C268" s="596"/>
      <c r="D268" s="596"/>
      <c r="E268" s="596"/>
      <c r="F268" s="596"/>
      <c r="G268" s="596"/>
      <c r="H268" s="596"/>
      <c r="I268" s="596"/>
      <c r="J268" s="596"/>
      <c r="K268" s="596"/>
      <c r="L268" s="20"/>
      <c r="M268" s="20"/>
    </row>
    <row r="269" spans="1:13" s="95" customFormat="1" ht="20.149999999999999" customHeight="1" x14ac:dyDescent="0.35">
      <c r="A269" s="597" t="s">
        <v>454</v>
      </c>
      <c r="B269" s="596"/>
      <c r="C269" s="596"/>
      <c r="D269" s="596"/>
      <c r="E269" s="596"/>
      <c r="F269" s="596"/>
      <c r="G269" s="596"/>
      <c r="H269" s="596"/>
      <c r="I269" s="598"/>
      <c r="J269" s="599"/>
      <c r="K269" s="599"/>
      <c r="L269" s="20"/>
      <c r="M269" s="20"/>
    </row>
    <row r="270" spans="1:13" s="95" customFormat="1" ht="33.75" customHeight="1" x14ac:dyDescent="0.35">
      <c r="A270" s="625" t="s">
        <v>455</v>
      </c>
      <c r="B270" s="626"/>
      <c r="C270" s="626"/>
      <c r="D270" s="626"/>
      <c r="E270" s="626"/>
      <c r="F270" s="626"/>
      <c r="G270" s="626"/>
      <c r="H270" s="626"/>
      <c r="I270" s="626"/>
      <c r="J270" s="626"/>
      <c r="K270" s="627"/>
      <c r="L270" s="140"/>
      <c r="M270" s="20"/>
    </row>
    <row r="271" spans="1:13" s="95" customFormat="1" ht="20.149999999999999" customHeight="1" x14ac:dyDescent="0.35">
      <c r="A271" s="141" t="s">
        <v>456</v>
      </c>
      <c r="B271" s="77"/>
      <c r="C271" s="77"/>
      <c r="D271" s="77"/>
      <c r="E271" s="77"/>
      <c r="F271" s="77"/>
      <c r="G271" s="77"/>
      <c r="H271" s="77"/>
      <c r="I271" s="77"/>
      <c r="J271" s="77"/>
      <c r="K271" s="77"/>
      <c r="L271" s="140"/>
      <c r="M271" s="20"/>
    </row>
    <row r="272" spans="1:13" s="95" customFormat="1" ht="20.149999999999999" customHeight="1" x14ac:dyDescent="0.35">
      <c r="A272" s="141" t="s">
        <v>457</v>
      </c>
      <c r="B272" s="77"/>
      <c r="C272" s="77"/>
      <c r="D272" s="77"/>
      <c r="E272" s="77"/>
      <c r="F272" s="77"/>
      <c r="G272" s="77"/>
      <c r="H272" s="77"/>
      <c r="I272" s="77"/>
      <c r="J272" s="77"/>
      <c r="K272" s="142"/>
      <c r="L272" s="20"/>
      <c r="M272" s="20"/>
    </row>
    <row r="273" spans="1:13" s="95" customFormat="1" ht="20.149999999999999" customHeight="1" x14ac:dyDescent="0.35">
      <c r="A273" s="141" t="s">
        <v>458</v>
      </c>
      <c r="B273" s="77"/>
      <c r="C273" s="77"/>
      <c r="D273" s="77"/>
      <c r="E273" s="77"/>
      <c r="F273" s="77"/>
      <c r="G273" s="77"/>
      <c r="H273" s="77"/>
      <c r="I273" s="77"/>
      <c r="J273" s="77"/>
      <c r="K273" s="142"/>
      <c r="L273" s="20"/>
      <c r="M273" s="20"/>
    </row>
    <row r="275" spans="1:13" s="95" customFormat="1" ht="20.149999999999999" customHeight="1" x14ac:dyDescent="0.35">
      <c r="A275" s="94" t="s">
        <v>459</v>
      </c>
      <c r="B275" s="20"/>
      <c r="C275" s="20"/>
      <c r="D275" s="20"/>
      <c r="E275" s="20"/>
      <c r="F275" s="20"/>
      <c r="G275" s="20"/>
      <c r="H275" s="20"/>
      <c r="I275" s="20"/>
      <c r="J275" s="20"/>
      <c r="K275" s="20"/>
      <c r="L275" s="20"/>
      <c r="M275" s="20"/>
    </row>
    <row r="276" spans="1:13" ht="6" customHeight="1" x14ac:dyDescent="0.3"/>
    <row r="277" spans="1:13" ht="19.5" customHeight="1" x14ac:dyDescent="0.3">
      <c r="A277" s="20" t="s">
        <v>460</v>
      </c>
      <c r="D277" s="4"/>
      <c r="E277" s="20" t="s">
        <v>461</v>
      </c>
    </row>
    <row r="279" spans="1:13" ht="19.5" customHeight="1" x14ac:dyDescent="0.3">
      <c r="A279" s="20" t="s">
        <v>462</v>
      </c>
      <c r="D279" s="4"/>
    </row>
    <row r="281" spans="1:13" ht="19.5" customHeight="1" x14ac:dyDescent="0.3">
      <c r="A281" s="20" t="s">
        <v>463</v>
      </c>
      <c r="D281" s="4"/>
    </row>
    <row r="283" spans="1:13" ht="19.5" customHeight="1" x14ac:dyDescent="0.3">
      <c r="A283" s="20" t="s">
        <v>464</v>
      </c>
      <c r="D283" s="4"/>
    </row>
    <row r="284" spans="1:13" ht="6" customHeight="1" x14ac:dyDescent="0.3"/>
    <row r="285" spans="1:13" ht="19.5" customHeight="1" x14ac:dyDescent="0.3">
      <c r="E285" s="4"/>
      <c r="F285" s="20" t="s">
        <v>465</v>
      </c>
      <c r="G285" s="4"/>
      <c r="H285" s="20" t="s">
        <v>466</v>
      </c>
      <c r="I285" s="4"/>
      <c r="J285" s="20" t="s">
        <v>467</v>
      </c>
      <c r="K285" s="4"/>
      <c r="L285" s="20" t="s">
        <v>468</v>
      </c>
    </row>
    <row r="286" spans="1:13" ht="6" customHeight="1" x14ac:dyDescent="0.3"/>
    <row r="287" spans="1:13" ht="19.5" customHeight="1" x14ac:dyDescent="0.3">
      <c r="A287" s="20" t="s">
        <v>469</v>
      </c>
      <c r="D287" s="4"/>
    </row>
    <row r="288" spans="1:13" ht="6" customHeight="1" x14ac:dyDescent="0.3"/>
    <row r="289" spans="1:13" ht="19.5" customHeight="1" x14ac:dyDescent="0.3">
      <c r="E289" s="4"/>
      <c r="F289" s="20" t="s">
        <v>470</v>
      </c>
      <c r="G289" s="4"/>
      <c r="H289" s="20" t="s">
        <v>466</v>
      </c>
      <c r="I289" s="4"/>
      <c r="J289" s="20" t="s">
        <v>467</v>
      </c>
      <c r="K289" s="4"/>
      <c r="L289" s="20" t="s">
        <v>468</v>
      </c>
    </row>
    <row r="290" spans="1:13" ht="6" customHeight="1" x14ac:dyDescent="0.3"/>
    <row r="291" spans="1:13" s="95" customFormat="1" ht="72.75" customHeight="1" x14ac:dyDescent="0.35">
      <c r="A291" s="607" t="s">
        <v>471</v>
      </c>
      <c r="B291" s="607"/>
      <c r="C291" s="607"/>
      <c r="D291" s="607"/>
      <c r="E291" s="607"/>
      <c r="F291" s="607"/>
      <c r="G291" s="607"/>
      <c r="H291" s="607"/>
      <c r="I291" s="607"/>
      <c r="J291" s="607"/>
      <c r="K291" s="607"/>
      <c r="L291" s="466"/>
      <c r="M291" s="466"/>
    </row>
    <row r="292" spans="1:13" ht="6" customHeight="1" x14ac:dyDescent="0.3"/>
    <row r="293" spans="1:13" s="95" customFormat="1" ht="20.149999999999999" customHeight="1" x14ac:dyDescent="0.35">
      <c r="A293" s="20" t="s">
        <v>472</v>
      </c>
      <c r="B293" s="20"/>
      <c r="C293" s="20"/>
      <c r="D293" s="20"/>
      <c r="E293" s="20"/>
      <c r="F293" s="20"/>
      <c r="G293" s="20"/>
      <c r="H293" s="20"/>
      <c r="I293" s="20"/>
      <c r="J293" s="20"/>
      <c r="K293" s="20"/>
      <c r="L293" s="20"/>
      <c r="M293" s="20"/>
    </row>
    <row r="294" spans="1:13" s="95" customFormat="1" ht="137.15" customHeight="1" x14ac:dyDescent="0.35">
      <c r="A294" s="547"/>
      <c r="B294" s="547"/>
      <c r="C294" s="547"/>
      <c r="D294" s="547"/>
      <c r="E294" s="547"/>
      <c r="F294" s="547"/>
      <c r="G294" s="547"/>
      <c r="H294" s="547"/>
      <c r="I294" s="547"/>
      <c r="J294" s="547"/>
      <c r="K294" s="547"/>
    </row>
  </sheetData>
  <sheetProtection algorithmName="SHA-512" hashValue="0HpeuwWrM8vwwyeW8zugOqcm+9WOsJT9uUZQ4GtBNUib2npsOKVNmABtfS2IkBoIXQz1ShsIUH2lswG/WoV6lA==" saltValue="8op+974Abp4olDAAjWcI8w==" spinCount="100000" sheet="1" objects="1" scenarios="1"/>
  <mergeCells count="124">
    <mergeCell ref="A270:K270"/>
    <mergeCell ref="H10:M10"/>
    <mergeCell ref="B160:C160"/>
    <mergeCell ref="D160:E160"/>
    <mergeCell ref="F180:K180"/>
    <mergeCell ref="A1:M1"/>
    <mergeCell ref="A2:M2"/>
    <mergeCell ref="B181:D181"/>
    <mergeCell ref="B182:D182"/>
    <mergeCell ref="B183:D183"/>
    <mergeCell ref="B175:D175"/>
    <mergeCell ref="D161:E161"/>
    <mergeCell ref="B161:C161"/>
    <mergeCell ref="B176:D176"/>
    <mergeCell ref="B177:D177"/>
    <mergeCell ref="B178:D178"/>
    <mergeCell ref="E8:M8"/>
    <mergeCell ref="B180:D180"/>
    <mergeCell ref="E7:M7"/>
    <mergeCell ref="B169:K169"/>
    <mergeCell ref="A38:G38"/>
    <mergeCell ref="H38:M38"/>
    <mergeCell ref="E40:M40"/>
    <mergeCell ref="E42:M42"/>
    <mergeCell ref="B179:D179"/>
    <mergeCell ref="B154:C154"/>
    <mergeCell ref="D154:E154"/>
    <mergeCell ref="A221:G221"/>
    <mergeCell ref="H221:J221"/>
    <mergeCell ref="H222:J222"/>
    <mergeCell ref="H226:J226"/>
    <mergeCell ref="A223:K223"/>
    <mergeCell ref="H213:K215"/>
    <mergeCell ref="G201:K201"/>
    <mergeCell ref="A184:D184"/>
    <mergeCell ref="B158:C158"/>
    <mergeCell ref="B159:C159"/>
    <mergeCell ref="D155:E155"/>
    <mergeCell ref="D156:E156"/>
    <mergeCell ref="D157:E157"/>
    <mergeCell ref="D158:E158"/>
    <mergeCell ref="D159:E159"/>
    <mergeCell ref="B155:C155"/>
    <mergeCell ref="B156:C156"/>
    <mergeCell ref="B157:C157"/>
    <mergeCell ref="A291:K291"/>
    <mergeCell ref="A294:K294"/>
    <mergeCell ref="A219:K219"/>
    <mergeCell ref="A227:K227"/>
    <mergeCell ref="H228:J228"/>
    <mergeCell ref="H230:J230"/>
    <mergeCell ref="A229:K229"/>
    <mergeCell ref="A222:G222"/>
    <mergeCell ref="A224:D226"/>
    <mergeCell ref="E224:G224"/>
    <mergeCell ref="E225:G225"/>
    <mergeCell ref="E226:G226"/>
    <mergeCell ref="H224:J224"/>
    <mergeCell ref="H225:J225"/>
    <mergeCell ref="A235:K235"/>
    <mergeCell ref="A232:G232"/>
    <mergeCell ref="A234:G234"/>
    <mergeCell ref="H232:J232"/>
    <mergeCell ref="H234:J234"/>
    <mergeCell ref="A233:K233"/>
    <mergeCell ref="A231:K231"/>
    <mergeCell ref="A228:G228"/>
    <mergeCell ref="A230:G230"/>
    <mergeCell ref="A240:G240"/>
    <mergeCell ref="A242:G242"/>
    <mergeCell ref="H240:J240"/>
    <mergeCell ref="H242:J242"/>
    <mergeCell ref="A241:K241"/>
    <mergeCell ref="A239:K239"/>
    <mergeCell ref="A236:G236"/>
    <mergeCell ref="A238:G238"/>
    <mergeCell ref="H236:J236"/>
    <mergeCell ref="H238:J238"/>
    <mergeCell ref="A237:K237"/>
    <mergeCell ref="I253:K253"/>
    <mergeCell ref="A254:K254"/>
    <mergeCell ref="A255:H255"/>
    <mergeCell ref="I255:K255"/>
    <mergeCell ref="A249:H249"/>
    <mergeCell ref="I249:K249"/>
    <mergeCell ref="A250:K250"/>
    <mergeCell ref="A251:H251"/>
    <mergeCell ref="I251:K251"/>
    <mergeCell ref="A148:F148"/>
    <mergeCell ref="A268:K268"/>
    <mergeCell ref="A269:H269"/>
    <mergeCell ref="I269:K269"/>
    <mergeCell ref="A264:K264"/>
    <mergeCell ref="A265:H265"/>
    <mergeCell ref="I265:K265"/>
    <mergeCell ref="A266:K266"/>
    <mergeCell ref="A267:H267"/>
    <mergeCell ref="I267:K267"/>
    <mergeCell ref="A260:K260"/>
    <mergeCell ref="A261:H261"/>
    <mergeCell ref="I261:K261"/>
    <mergeCell ref="A262:K262"/>
    <mergeCell ref="A263:H263"/>
    <mergeCell ref="I263:K263"/>
    <mergeCell ref="A256:K256"/>
    <mergeCell ref="A257:H257"/>
    <mergeCell ref="I257:K257"/>
    <mergeCell ref="A258:K258"/>
    <mergeCell ref="A259:H259"/>
    <mergeCell ref="I259:K259"/>
    <mergeCell ref="A252:K252"/>
    <mergeCell ref="A253:H253"/>
    <mergeCell ref="A143:A145"/>
    <mergeCell ref="A14:M14"/>
    <mergeCell ref="A85:F85"/>
    <mergeCell ref="A141:F141"/>
    <mergeCell ref="A116:F116"/>
    <mergeCell ref="A117:F117"/>
    <mergeCell ref="A92:F92"/>
    <mergeCell ref="A142:F142"/>
    <mergeCell ref="A147:F147"/>
    <mergeCell ref="A146:F146"/>
    <mergeCell ref="A93:A94"/>
    <mergeCell ref="A118:A119"/>
  </mergeCells>
  <dataValidations count="3">
    <dataValidation type="whole" operator="greaterThanOrEqual" allowBlank="1" showInputMessage="1" showErrorMessage="1" sqref="E81:E82 B120:C139 E70:E79 B95:C114" xr:uid="{3C148187-F216-43E3-B2EA-0C78B9A492C0}">
      <formula1>0</formula1>
    </dataValidation>
    <dataValidation allowBlank="1" showErrorMessage="1" sqref="A95:A114 A120:A139 A70:C73" xr:uid="{4DD4B4CB-92BA-44F0-933C-F5FBD794E24B}"/>
    <dataValidation type="list" showErrorMessage="1" sqref="K289 E10 E12 B20 C22 E22 G22 B24 B26 B28 B30 B32 B34 B36 B48 B50 B54 B56 B60 B62 B165 B167 B189 B191 B193 B195 B197 B199 B201 E189 E191 E193 E195 E197 E199 E201 C207 C209 C211 C213 C215 F207 F209 F213 D277 D279 D281 D283 E285 G285 I285 K285 D287 E289 G289 I289 F211" xr:uid="{415AD0F0-FAAC-44CE-8EB2-6CFA69C2829A}">
      <formula1>"X"</formula1>
    </dataValidation>
  </dataValidations>
  <pageMargins left="0.7" right="0.7" top="0.75" bottom="0.75" header="0.3" footer="0.3"/>
  <pageSetup scale="48" fitToHeight="0" orientation="portrait" r:id="rId1"/>
  <headerFooter>
    <oddFooter>Page &amp;P of &amp;N</oddFooter>
  </headerFooter>
  <rowBreaks count="3" manualBreakCount="3">
    <brk id="148" max="16383" man="1"/>
    <brk id="215" max="16383" man="1"/>
    <brk id="27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497C-8E04-45C5-9F9F-7A2645819572}">
  <sheetPr>
    <pageSetUpPr fitToPage="1"/>
  </sheetPr>
  <dimension ref="A1:O45"/>
  <sheetViews>
    <sheetView zoomScaleNormal="100" workbookViewId="0">
      <selection activeCell="Q13" sqref="Q13"/>
    </sheetView>
  </sheetViews>
  <sheetFormatPr defaultColWidth="9.1796875" defaultRowHeight="19.5" customHeight="1" x14ac:dyDescent="0.3"/>
  <cols>
    <col min="1" max="13" width="9.1796875" style="20"/>
    <col min="14" max="14" width="0.81640625" style="20" customWidth="1"/>
    <col min="15" max="16384" width="9.1796875" style="20"/>
  </cols>
  <sheetData>
    <row r="1" spans="1:15" ht="15" customHeight="1" x14ac:dyDescent="0.3">
      <c r="A1" s="537" t="s">
        <v>0</v>
      </c>
      <c r="B1" s="537"/>
      <c r="C1" s="537"/>
      <c r="D1" s="537"/>
      <c r="E1" s="537"/>
      <c r="F1" s="537"/>
      <c r="G1" s="537"/>
      <c r="H1" s="537"/>
      <c r="I1" s="537"/>
      <c r="J1" s="537"/>
      <c r="K1" s="537"/>
      <c r="L1" s="537"/>
      <c r="M1" s="537"/>
      <c r="N1" s="94"/>
      <c r="O1" s="94"/>
    </row>
    <row r="2" spans="1:15" ht="15" customHeight="1" x14ac:dyDescent="0.3">
      <c r="A2" s="537" t="s">
        <v>30</v>
      </c>
      <c r="B2" s="537"/>
      <c r="C2" s="537"/>
      <c r="D2" s="537"/>
      <c r="E2" s="537"/>
      <c r="F2" s="537"/>
      <c r="G2" s="537"/>
      <c r="H2" s="537"/>
      <c r="I2" s="537"/>
      <c r="J2" s="537"/>
      <c r="K2" s="537"/>
      <c r="L2" s="537"/>
      <c r="M2" s="537"/>
      <c r="N2" s="94"/>
      <c r="O2" s="94"/>
    </row>
    <row r="3" spans="1:15" ht="15" customHeight="1" x14ac:dyDescent="0.3"/>
    <row r="4" spans="1:15" ht="19.5" customHeight="1" x14ac:dyDescent="0.3">
      <c r="A4" s="94" t="s">
        <v>473</v>
      </c>
    </row>
    <row r="5" spans="1:15" ht="6" customHeight="1" x14ac:dyDescent="0.3"/>
    <row r="6" spans="1:15" ht="19.5" customHeight="1" x14ac:dyDescent="0.3">
      <c r="A6" s="20" t="s">
        <v>326</v>
      </c>
    </row>
    <row r="7" spans="1:15" ht="6" customHeight="1" x14ac:dyDescent="0.3"/>
    <row r="8" spans="1:15" ht="19.5" customHeight="1" x14ac:dyDescent="0.3">
      <c r="A8" s="103" t="s">
        <v>474</v>
      </c>
      <c r="B8" s="173"/>
      <c r="C8" s="173"/>
      <c r="D8" s="173"/>
      <c r="E8" s="309"/>
      <c r="F8" s="103" t="s">
        <v>475</v>
      </c>
      <c r="G8" s="179"/>
    </row>
    <row r="9" spans="1:15" ht="19.5" customHeight="1" x14ac:dyDescent="0.3">
      <c r="A9" s="289" t="s">
        <v>476</v>
      </c>
      <c r="B9" s="290"/>
      <c r="C9" s="290"/>
      <c r="D9" s="290"/>
      <c r="E9" s="309"/>
      <c r="F9" s="656"/>
      <c r="G9" s="657"/>
    </row>
    <row r="10" spans="1:15" ht="19.5" customHeight="1" x14ac:dyDescent="0.3">
      <c r="A10" s="106" t="s">
        <v>477</v>
      </c>
      <c r="B10" s="107"/>
      <c r="C10" s="107"/>
      <c r="D10" s="107"/>
      <c r="E10" s="180"/>
      <c r="F10" s="656"/>
      <c r="G10" s="657"/>
    </row>
    <row r="11" spans="1:15" ht="19.5" customHeight="1" x14ac:dyDescent="0.3">
      <c r="A11" s="106" t="s">
        <v>478</v>
      </c>
      <c r="B11" s="107"/>
      <c r="C11" s="107"/>
      <c r="D11" s="107"/>
      <c r="E11" s="180"/>
      <c r="F11" s="636"/>
      <c r="G11" s="638"/>
    </row>
    <row r="12" spans="1:15" ht="19.5" customHeight="1" x14ac:dyDescent="0.3">
      <c r="A12" s="154" t="s">
        <v>479</v>
      </c>
      <c r="B12" s="107"/>
      <c r="C12" s="107"/>
      <c r="F12" s="644"/>
      <c r="G12" s="645"/>
    </row>
    <row r="13" spans="1:15" ht="19.5" customHeight="1" x14ac:dyDescent="0.3">
      <c r="A13" s="181" t="s">
        <v>480</v>
      </c>
      <c r="B13" s="120"/>
      <c r="C13" s="107"/>
      <c r="D13" s="290"/>
      <c r="E13" s="309"/>
      <c r="F13" s="646">
        <f>IF(N13='III. Prj. Description'!E84,'IV. Target Population'!N13,"ERROR")</f>
        <v>0</v>
      </c>
      <c r="G13" s="647"/>
      <c r="H13" s="116"/>
      <c r="I13" s="171"/>
      <c r="J13" s="171"/>
      <c r="K13" s="171"/>
      <c r="L13" s="171"/>
      <c r="M13" s="171"/>
      <c r="N13" s="121">
        <f>SUM(F9:F12)</f>
        <v>0</v>
      </c>
    </row>
    <row r="14" spans="1:15" ht="28" customHeight="1" x14ac:dyDescent="0.35">
      <c r="A14" s="650" t="s">
        <v>481</v>
      </c>
      <c r="B14" s="651"/>
      <c r="C14" s="651"/>
      <c r="D14" s="651"/>
      <c r="E14" s="651"/>
      <c r="F14" s="651"/>
      <c r="G14" s="651"/>
      <c r="H14" s="651"/>
      <c r="I14" s="651"/>
      <c r="J14" s="651"/>
      <c r="K14" s="651"/>
      <c r="L14" s="651"/>
      <c r="M14" s="652"/>
      <c r="N14" s="167"/>
      <c r="O14" s="167"/>
    </row>
    <row r="15" spans="1:15" s="95" customFormat="1" ht="20.149999999999999" customHeight="1" x14ac:dyDescent="0.35">
      <c r="A15" s="653" t="s">
        <v>482</v>
      </c>
      <c r="B15" s="654"/>
      <c r="C15" s="654"/>
      <c r="D15" s="654"/>
      <c r="E15" s="654"/>
      <c r="F15" s="654"/>
      <c r="G15" s="654"/>
      <c r="H15" s="654"/>
      <c r="I15" s="654"/>
      <c r="J15" s="654"/>
      <c r="K15" s="654"/>
      <c r="L15" s="654"/>
      <c r="M15" s="655"/>
      <c r="N15" s="167"/>
      <c r="O15" s="167"/>
    </row>
    <row r="16" spans="1:15" s="95" customFormat="1" ht="20.149999999999999" customHeight="1" x14ac:dyDescent="0.35">
      <c r="A16" s="653" t="s">
        <v>483</v>
      </c>
      <c r="B16" s="654"/>
      <c r="C16" s="654"/>
      <c r="D16" s="654"/>
      <c r="E16" s="654"/>
      <c r="F16" s="654"/>
      <c r="G16" s="654"/>
      <c r="H16" s="654"/>
      <c r="I16" s="654"/>
      <c r="J16" s="654"/>
      <c r="K16" s="654"/>
      <c r="L16" s="654"/>
      <c r="M16" s="655"/>
      <c r="N16" s="167"/>
      <c r="O16" s="167"/>
    </row>
    <row r="17" spans="1:15" ht="6" customHeight="1" x14ac:dyDescent="0.3">
      <c r="A17" s="182"/>
      <c r="B17" s="183"/>
    </row>
    <row r="18" spans="1:15" s="184" customFormat="1" ht="49" customHeight="1" x14ac:dyDescent="0.35">
      <c r="A18" s="648" t="s">
        <v>484</v>
      </c>
      <c r="B18" s="649"/>
      <c r="C18" s="649"/>
      <c r="D18" s="649"/>
      <c r="E18" s="649"/>
      <c r="F18" s="649"/>
      <c r="G18" s="649"/>
      <c r="H18" s="649"/>
      <c r="I18" s="649"/>
      <c r="J18" s="649"/>
      <c r="K18" s="649"/>
      <c r="L18" s="649"/>
      <c r="M18" s="649"/>
      <c r="N18" s="469"/>
      <c r="O18" s="469"/>
    </row>
    <row r="19" spans="1:15" s="95" customFormat="1" ht="120" customHeight="1" x14ac:dyDescent="0.35">
      <c r="A19" s="558"/>
      <c r="B19" s="558"/>
      <c r="C19" s="558"/>
      <c r="D19" s="558"/>
      <c r="E19" s="558"/>
      <c r="F19" s="558"/>
      <c r="G19" s="558"/>
      <c r="H19" s="558"/>
      <c r="I19" s="558"/>
      <c r="J19" s="558"/>
      <c r="K19" s="558"/>
      <c r="L19" s="558"/>
      <c r="M19" s="558"/>
      <c r="N19" s="20"/>
      <c r="O19" s="20"/>
    </row>
    <row r="21" spans="1:15" ht="19.5" customHeight="1" x14ac:dyDescent="0.3">
      <c r="A21" s="94" t="s">
        <v>485</v>
      </c>
    </row>
    <row r="22" spans="1:15" ht="6" customHeight="1" x14ac:dyDescent="0.3"/>
    <row r="23" spans="1:15" ht="19.5" customHeight="1" x14ac:dyDescent="0.3">
      <c r="A23" s="20" t="s">
        <v>326</v>
      </c>
    </row>
    <row r="24" spans="1:15" ht="6" customHeight="1" x14ac:dyDescent="0.3"/>
    <row r="25" spans="1:15" ht="19.5" customHeight="1" x14ac:dyDescent="0.3">
      <c r="A25" s="308" t="s">
        <v>486</v>
      </c>
      <c r="B25" s="308"/>
      <c r="C25" s="308"/>
      <c r="D25" s="643"/>
      <c r="E25" s="643"/>
      <c r="F25" s="643"/>
      <c r="G25" s="643"/>
    </row>
    <row r="26" spans="1:15" ht="19.5" customHeight="1" x14ac:dyDescent="0.3">
      <c r="A26" s="308" t="s">
        <v>487</v>
      </c>
      <c r="B26" s="308"/>
      <c r="C26" s="308"/>
      <c r="D26" s="643"/>
      <c r="E26" s="643"/>
      <c r="F26" s="643"/>
      <c r="G26" s="643"/>
    </row>
    <row r="28" spans="1:15" ht="19.5" customHeight="1" x14ac:dyDescent="0.3">
      <c r="A28" s="94" t="s">
        <v>488</v>
      </c>
    </row>
    <row r="29" spans="1:15" ht="6" customHeight="1" x14ac:dyDescent="0.3"/>
    <row r="30" spans="1:15" s="95" customFormat="1" ht="20.149999999999999" customHeight="1" x14ac:dyDescent="0.35">
      <c r="A30" s="20" t="s">
        <v>489</v>
      </c>
      <c r="B30" s="20"/>
      <c r="C30" s="20"/>
      <c r="D30" s="20"/>
      <c r="E30" s="20"/>
      <c r="F30" s="20"/>
      <c r="G30" s="20"/>
      <c r="H30" s="20"/>
      <c r="I30" s="20"/>
      <c r="J30" s="20"/>
      <c r="K30" s="20"/>
      <c r="L30" s="20"/>
      <c r="M30" s="20"/>
      <c r="N30" s="20"/>
      <c r="O30" s="20"/>
    </row>
    <row r="31" spans="1:15" s="95" customFormat="1" ht="6" customHeight="1" x14ac:dyDescent="0.35">
      <c r="A31" s="20"/>
      <c r="B31" s="20"/>
      <c r="C31" s="20"/>
      <c r="D31" s="20"/>
      <c r="E31" s="20"/>
      <c r="F31" s="20"/>
      <c r="G31" s="20"/>
      <c r="H31" s="20"/>
      <c r="I31" s="20"/>
      <c r="J31" s="20"/>
      <c r="K31" s="20"/>
      <c r="L31" s="20"/>
      <c r="M31" s="20"/>
      <c r="N31" s="20"/>
      <c r="O31" s="20"/>
    </row>
    <row r="32" spans="1:15" s="95" customFormat="1" ht="20.149999999999999" customHeight="1" x14ac:dyDescent="0.35">
      <c r="A32" s="4"/>
      <c r="B32" s="20" t="s">
        <v>222</v>
      </c>
      <c r="C32" s="20"/>
      <c r="D32" s="20"/>
      <c r="E32" s="20"/>
      <c r="F32" s="20"/>
      <c r="G32" s="20"/>
      <c r="H32" s="20"/>
      <c r="I32" s="20"/>
      <c r="J32" s="20"/>
      <c r="K32" s="20"/>
      <c r="L32" s="20"/>
      <c r="M32" s="20"/>
      <c r="N32" s="20"/>
      <c r="O32" s="20"/>
    </row>
    <row r="33" spans="1:15" s="95" customFormat="1" ht="6" customHeight="1" x14ac:dyDescent="0.35">
      <c r="A33" s="20"/>
      <c r="B33" s="20"/>
      <c r="C33" s="20"/>
      <c r="D33" s="20"/>
      <c r="E33" s="20"/>
      <c r="F33" s="20"/>
      <c r="G33" s="20"/>
      <c r="H33" s="20"/>
      <c r="I33" s="20"/>
      <c r="J33" s="20"/>
      <c r="K33" s="20"/>
      <c r="L33" s="20"/>
      <c r="M33" s="20"/>
      <c r="N33" s="20"/>
      <c r="O33" s="20"/>
    </row>
    <row r="34" spans="1:15" s="95" customFormat="1" ht="20.149999999999999" customHeight="1" x14ac:dyDescent="0.35">
      <c r="A34" s="4"/>
      <c r="B34" s="20" t="s">
        <v>240</v>
      </c>
      <c r="C34" s="20"/>
      <c r="D34" s="20"/>
      <c r="E34" s="20"/>
      <c r="F34" s="20"/>
      <c r="G34" s="20"/>
      <c r="H34" s="20"/>
      <c r="I34" s="20"/>
      <c r="J34" s="20"/>
      <c r="K34" s="20"/>
      <c r="L34" s="20"/>
      <c r="M34" s="20"/>
      <c r="N34" s="20"/>
      <c r="O34" s="20"/>
    </row>
    <row r="35" spans="1:15" s="95" customFormat="1" ht="6" customHeight="1" x14ac:dyDescent="0.35">
      <c r="A35" s="20"/>
      <c r="B35" s="20"/>
      <c r="C35" s="20"/>
      <c r="D35" s="20"/>
      <c r="E35" s="20"/>
      <c r="F35" s="20"/>
      <c r="G35" s="20"/>
      <c r="H35" s="20"/>
      <c r="I35" s="20"/>
      <c r="J35" s="20"/>
      <c r="K35" s="20"/>
      <c r="L35" s="20"/>
      <c r="M35" s="20"/>
      <c r="N35" s="20"/>
      <c r="O35" s="20"/>
    </row>
    <row r="36" spans="1:15" s="95" customFormat="1" ht="20.149999999999999" customHeight="1" x14ac:dyDescent="0.35">
      <c r="A36" s="20" t="s">
        <v>490</v>
      </c>
      <c r="B36" s="20"/>
      <c r="C36" s="20"/>
      <c r="D36" s="20"/>
      <c r="E36" s="20"/>
      <c r="F36" s="20"/>
      <c r="G36" s="20"/>
      <c r="H36" s="20"/>
      <c r="I36" s="20"/>
      <c r="J36" s="20"/>
      <c r="K36" s="20"/>
      <c r="L36" s="20"/>
      <c r="M36" s="20"/>
      <c r="N36" s="20"/>
      <c r="O36" s="20"/>
    </row>
    <row r="37" spans="1:15" s="95" customFormat="1" ht="98.15" customHeight="1" x14ac:dyDescent="0.35">
      <c r="A37" s="558"/>
      <c r="B37" s="558"/>
      <c r="C37" s="558"/>
      <c r="D37" s="558"/>
      <c r="E37" s="558"/>
      <c r="F37" s="558"/>
      <c r="G37" s="558"/>
      <c r="H37" s="558"/>
      <c r="I37" s="558"/>
      <c r="J37" s="558"/>
      <c r="K37" s="558"/>
      <c r="L37" s="558"/>
      <c r="M37" s="558"/>
      <c r="N37" s="20"/>
      <c r="O37" s="20"/>
    </row>
    <row r="39" spans="1:15" ht="19.5" customHeight="1" x14ac:dyDescent="0.3">
      <c r="A39" s="94" t="s">
        <v>491</v>
      </c>
    </row>
    <row r="40" spans="1:15" ht="6" customHeight="1" x14ac:dyDescent="0.3"/>
    <row r="41" spans="1:15" ht="19.5" customHeight="1" x14ac:dyDescent="0.3">
      <c r="A41" s="20" t="s">
        <v>492</v>
      </c>
    </row>
    <row r="42" spans="1:15" ht="6" customHeight="1" x14ac:dyDescent="0.3"/>
    <row r="43" spans="1:15" ht="19.5" customHeight="1" x14ac:dyDescent="0.3">
      <c r="A43" s="4"/>
      <c r="B43" s="20" t="s">
        <v>222</v>
      </c>
    </row>
    <row r="44" spans="1:15" ht="6" customHeight="1" x14ac:dyDescent="0.3"/>
    <row r="45" spans="1:15" ht="19.5" customHeight="1" x14ac:dyDescent="0.3">
      <c r="A45" s="4"/>
      <c r="B45" s="20" t="s">
        <v>240</v>
      </c>
    </row>
  </sheetData>
  <sheetProtection algorithmName="SHA-512" hashValue="9yUfCG3XMTbyBVfg4vwZDzqak52eXf9/1DJkHsPM8p/Yk98XXNtNtHBS14+c43lnkqEopqKud+kaFjVaGzvitw==" saltValue="gyTMz77OdnmdHvRUOXAoUg==" spinCount="100000" sheet="1" objects="1" scenarios="1"/>
  <mergeCells count="15">
    <mergeCell ref="A1:M1"/>
    <mergeCell ref="A2:M2"/>
    <mergeCell ref="F9:G9"/>
    <mergeCell ref="F10:G10"/>
    <mergeCell ref="F11:G11"/>
    <mergeCell ref="D25:G25"/>
    <mergeCell ref="D26:G26"/>
    <mergeCell ref="A37:M37"/>
    <mergeCell ref="F12:G12"/>
    <mergeCell ref="F13:G13"/>
    <mergeCell ref="A18:M18"/>
    <mergeCell ref="A19:M19"/>
    <mergeCell ref="A14:M14"/>
    <mergeCell ref="A15:M15"/>
    <mergeCell ref="A16:M16"/>
  </mergeCells>
  <dataValidations count="1">
    <dataValidation type="list" showErrorMessage="1" sqref="A45 A32 A34 A43" xr:uid="{05786987-F5EF-4F85-8FDB-F60B475636FE}">
      <formula1>"X"</formula1>
    </dataValidation>
  </dataValidations>
  <pageMargins left="0.7" right="0.7" top="0.75" bottom="0.75" header="0.3" footer="0.3"/>
  <pageSetup scale="76" fitToHeight="0" orientation="portrait"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AE622-E43A-43AC-AC86-EA74B4FFFAE8}">
  <sheetPr>
    <pageSetUpPr fitToPage="1"/>
  </sheetPr>
  <dimension ref="A1:O73"/>
  <sheetViews>
    <sheetView zoomScaleNormal="100" workbookViewId="0">
      <selection activeCell="K5" sqref="K5"/>
    </sheetView>
  </sheetViews>
  <sheetFormatPr defaultColWidth="9.1796875" defaultRowHeight="19.5" customHeight="1" x14ac:dyDescent="0.3"/>
  <cols>
    <col min="1" max="2" width="9.1796875" style="20"/>
    <col min="3" max="3" width="16.1796875" style="20" customWidth="1"/>
    <col min="4" max="4" width="9.1796875" style="20"/>
    <col min="5" max="5" width="26.453125" style="20" customWidth="1"/>
    <col min="6" max="6" width="9.1796875" style="20"/>
    <col min="7" max="7" width="7.1796875" style="20" customWidth="1"/>
    <col min="8" max="8" width="8.81640625" style="20" customWidth="1"/>
    <col min="9" max="9" width="9.453125" style="20" customWidth="1"/>
    <col min="10" max="10" width="10.81640625" style="20" customWidth="1"/>
    <col min="11" max="11" width="14.453125" style="20" customWidth="1"/>
    <col min="12" max="12" width="13.453125" style="20" customWidth="1"/>
    <col min="13" max="13" width="16.81640625" style="20" customWidth="1"/>
    <col min="14" max="14" width="0.81640625" style="20" customWidth="1"/>
    <col min="15" max="16384" width="9.1796875" style="20"/>
  </cols>
  <sheetData>
    <row r="1" spans="1:15" ht="15" customHeight="1" x14ac:dyDescent="0.3">
      <c r="A1" s="537" t="s">
        <v>0</v>
      </c>
      <c r="B1" s="537"/>
      <c r="C1" s="537"/>
      <c r="D1" s="537"/>
      <c r="E1" s="537"/>
      <c r="F1" s="537"/>
      <c r="G1" s="537"/>
      <c r="H1" s="537"/>
      <c r="I1" s="537"/>
      <c r="J1" s="537"/>
      <c r="K1" s="537"/>
      <c r="L1" s="537"/>
      <c r="M1" s="537"/>
      <c r="N1" s="94"/>
      <c r="O1" s="94"/>
    </row>
    <row r="2" spans="1:15" ht="15" customHeight="1" x14ac:dyDescent="0.3">
      <c r="A2" s="537" t="s">
        <v>31</v>
      </c>
      <c r="B2" s="537"/>
      <c r="C2" s="537"/>
      <c r="D2" s="537"/>
      <c r="E2" s="537"/>
      <c r="F2" s="537"/>
      <c r="G2" s="537"/>
      <c r="H2" s="537"/>
      <c r="I2" s="537"/>
      <c r="J2" s="537"/>
      <c r="K2" s="537"/>
      <c r="L2" s="537"/>
      <c r="M2" s="537"/>
      <c r="N2" s="94"/>
      <c r="O2" s="94"/>
    </row>
    <row r="3" spans="1:15" ht="15" customHeight="1" x14ac:dyDescent="0.3"/>
    <row r="4" spans="1:15" ht="19.5" customHeight="1" x14ac:dyDescent="0.3">
      <c r="A4" s="94" t="s">
        <v>493</v>
      </c>
    </row>
    <row r="5" spans="1:15" ht="6" customHeight="1" x14ac:dyDescent="0.3"/>
    <row r="6" spans="1:15" ht="19.5" customHeight="1" x14ac:dyDescent="0.3">
      <c r="A6" s="20" t="s">
        <v>326</v>
      </c>
    </row>
    <row r="7" spans="1:15" ht="6" customHeight="1" x14ac:dyDescent="0.3"/>
    <row r="8" spans="1:15" ht="19.5" customHeight="1" x14ac:dyDescent="0.3">
      <c r="A8" s="103"/>
      <c r="B8" s="173"/>
      <c r="C8" s="173"/>
      <c r="D8" s="173"/>
      <c r="E8" s="173"/>
      <c r="F8" s="173"/>
      <c r="G8" s="173"/>
      <c r="H8" s="173"/>
      <c r="I8" s="173"/>
      <c r="J8" s="708" t="s">
        <v>494</v>
      </c>
      <c r="K8" s="709"/>
      <c r="L8" s="605" t="s">
        <v>495</v>
      </c>
      <c r="M8" s="606"/>
    </row>
    <row r="9" spans="1:15" ht="20.149999999999999" customHeight="1" x14ac:dyDescent="0.3">
      <c r="A9" s="116" t="s">
        <v>496</v>
      </c>
      <c r="B9" s="171"/>
      <c r="C9" s="171"/>
      <c r="D9" s="171"/>
      <c r="E9" s="171"/>
      <c r="F9" s="171"/>
      <c r="G9" s="171"/>
      <c r="H9" s="171"/>
      <c r="I9" s="118"/>
      <c r="J9" s="683"/>
      <c r="K9" s="684"/>
      <c r="L9" s="680"/>
      <c r="M9" s="684"/>
    </row>
    <row r="10" spans="1:15" ht="20.149999999999999" customHeight="1" x14ac:dyDescent="0.3">
      <c r="A10" s="113" t="s">
        <v>497</v>
      </c>
      <c r="B10" s="77"/>
      <c r="C10" s="77"/>
      <c r="D10" s="77"/>
      <c r="E10" s="77"/>
      <c r="F10" s="77"/>
      <c r="G10" s="77"/>
      <c r="H10" s="77"/>
      <c r="I10" s="114"/>
      <c r="J10" s="707"/>
      <c r="K10" s="702"/>
      <c r="L10" s="701"/>
      <c r="M10" s="702"/>
    </row>
    <row r="11" spans="1:15" ht="20.149999999999999" customHeight="1" x14ac:dyDescent="0.3">
      <c r="A11" s="113" t="s">
        <v>498</v>
      </c>
      <c r="B11" s="77"/>
      <c r="C11" s="77"/>
      <c r="D11" s="77"/>
      <c r="E11" s="77"/>
      <c r="F11" s="77"/>
      <c r="G11" s="77"/>
      <c r="H11" s="77"/>
      <c r="I11" s="114"/>
      <c r="J11" s="683"/>
      <c r="K11" s="684"/>
      <c r="L11" s="680"/>
      <c r="M11" s="684"/>
    </row>
    <row r="12" spans="1:15" ht="20.149999999999999" customHeight="1" x14ac:dyDescent="0.3">
      <c r="A12" s="113" t="s">
        <v>499</v>
      </c>
      <c r="B12" s="77"/>
      <c r="C12" s="77"/>
      <c r="D12" s="77"/>
      <c r="E12" s="77"/>
      <c r="F12" s="77"/>
      <c r="G12" s="77"/>
      <c r="H12" s="77"/>
      <c r="I12" s="114"/>
      <c r="J12" s="683"/>
      <c r="K12" s="684"/>
      <c r="L12" s="680"/>
      <c r="M12" s="684"/>
    </row>
    <row r="13" spans="1:15" ht="20.149999999999999" customHeight="1" x14ac:dyDescent="0.3">
      <c r="A13" s="113" t="s">
        <v>500</v>
      </c>
      <c r="B13" s="77"/>
      <c r="C13" s="77"/>
      <c r="D13" s="77"/>
      <c r="E13" s="77"/>
      <c r="F13" s="77"/>
      <c r="G13" s="77"/>
      <c r="H13" s="77"/>
      <c r="I13" s="114"/>
      <c r="J13" s="683"/>
      <c r="K13" s="684"/>
      <c r="L13" s="680"/>
      <c r="M13" s="684"/>
    </row>
    <row r="14" spans="1:15" ht="20.149999999999999" customHeight="1" x14ac:dyDescent="0.3">
      <c r="A14" s="658" t="s">
        <v>501</v>
      </c>
      <c r="B14" s="659"/>
      <c r="C14" s="659"/>
      <c r="D14" s="659"/>
      <c r="E14" s="659"/>
      <c r="F14" s="659"/>
      <c r="G14" s="659"/>
      <c r="H14" s="659"/>
      <c r="I14" s="660"/>
      <c r="J14" s="697"/>
      <c r="K14" s="698"/>
      <c r="L14" s="697"/>
      <c r="M14" s="698"/>
    </row>
    <row r="15" spans="1:15" ht="15" customHeight="1" x14ac:dyDescent="0.3">
      <c r="A15" s="661"/>
      <c r="B15" s="662"/>
      <c r="C15" s="662"/>
      <c r="D15" s="662"/>
      <c r="E15" s="662"/>
      <c r="F15" s="662"/>
      <c r="G15" s="662"/>
      <c r="H15" s="662"/>
      <c r="I15" s="663"/>
      <c r="J15" s="699"/>
      <c r="K15" s="700"/>
      <c r="L15" s="699"/>
      <c r="M15" s="700"/>
    </row>
    <row r="16" spans="1:15" ht="16" customHeight="1" x14ac:dyDescent="0.3"/>
    <row r="17" spans="1:13" ht="19.5" customHeight="1" x14ac:dyDescent="0.3">
      <c r="A17" s="94" t="s">
        <v>502</v>
      </c>
    </row>
    <row r="18" spans="1:13" ht="6" customHeight="1" x14ac:dyDescent="0.3">
      <c r="A18" s="94"/>
    </row>
    <row r="19" spans="1:13" ht="19.5" customHeight="1" x14ac:dyDescent="0.3">
      <c r="A19" s="20" t="s">
        <v>326</v>
      </c>
    </row>
    <row r="20" spans="1:13" ht="6" customHeight="1" x14ac:dyDescent="0.3">
      <c r="A20" s="94"/>
    </row>
    <row r="21" spans="1:13" ht="19.5" customHeight="1" x14ac:dyDescent="0.3">
      <c r="A21" s="103"/>
      <c r="B21" s="173"/>
      <c r="C21" s="173"/>
      <c r="D21" s="173"/>
      <c r="E21" s="173"/>
      <c r="F21" s="173"/>
      <c r="G21" s="173"/>
      <c r="H21" s="173"/>
      <c r="I21" s="179"/>
      <c r="J21" s="710" t="s">
        <v>494</v>
      </c>
      <c r="K21" s="709"/>
      <c r="L21" s="604" t="s">
        <v>495</v>
      </c>
      <c r="M21" s="606"/>
    </row>
    <row r="22" spans="1:13" ht="20.149999999999999" customHeight="1" x14ac:dyDescent="0.3">
      <c r="A22" s="116" t="s">
        <v>503</v>
      </c>
      <c r="B22" s="171"/>
      <c r="C22" s="171"/>
      <c r="D22" s="171"/>
      <c r="E22" s="171"/>
      <c r="F22" s="171"/>
      <c r="G22" s="171"/>
      <c r="H22" s="171"/>
      <c r="I22" s="118"/>
      <c r="J22" s="680"/>
      <c r="K22" s="680"/>
      <c r="L22" s="683"/>
      <c r="M22" s="684"/>
    </row>
    <row r="23" spans="1:13" ht="20.149999999999999" customHeight="1" x14ac:dyDescent="0.3">
      <c r="A23" s="113" t="s">
        <v>504</v>
      </c>
      <c r="B23" s="77"/>
      <c r="C23" s="77"/>
      <c r="D23" s="77"/>
      <c r="E23" s="77"/>
      <c r="F23" s="77"/>
      <c r="G23" s="77"/>
      <c r="H23" s="77"/>
      <c r="I23" s="114"/>
      <c r="J23" s="680"/>
      <c r="K23" s="680"/>
      <c r="L23" s="683"/>
      <c r="M23" s="684"/>
    </row>
    <row r="24" spans="1:13" ht="20.149999999999999" customHeight="1" x14ac:dyDescent="0.3">
      <c r="A24" s="113" t="s">
        <v>505</v>
      </c>
      <c r="B24" s="678"/>
      <c r="C24" s="678"/>
      <c r="D24" s="678"/>
      <c r="E24" s="678"/>
      <c r="F24" s="678"/>
      <c r="G24" s="678"/>
      <c r="H24" s="678"/>
      <c r="I24" s="114"/>
      <c r="J24" s="680"/>
      <c r="K24" s="680"/>
      <c r="L24" s="683"/>
      <c r="M24" s="684"/>
    </row>
    <row r="25" spans="1:13" ht="20.149999999999999" customHeight="1" x14ac:dyDescent="0.3">
      <c r="A25" s="119" t="s">
        <v>382</v>
      </c>
      <c r="B25" s="107"/>
      <c r="C25" s="107"/>
      <c r="D25" s="107"/>
      <c r="E25" s="107"/>
      <c r="F25" s="107"/>
      <c r="G25" s="107"/>
      <c r="H25" s="107"/>
      <c r="I25" s="180"/>
      <c r="J25" s="681">
        <f>SUM(J22:K24)</f>
        <v>0</v>
      </c>
      <c r="K25" s="682"/>
      <c r="L25" s="696">
        <f>SUM(L22:M24)</f>
        <v>0</v>
      </c>
      <c r="M25" s="682"/>
    </row>
    <row r="26" spans="1:13" ht="6" customHeight="1" x14ac:dyDescent="0.3">
      <c r="A26" s="185"/>
      <c r="M26" s="186"/>
    </row>
    <row r="27" spans="1:13" s="95" customFormat="1" ht="46" customHeight="1" x14ac:dyDescent="0.35">
      <c r="A27" s="703" t="s">
        <v>506</v>
      </c>
      <c r="B27" s="556"/>
      <c r="C27" s="556"/>
      <c r="D27" s="556"/>
      <c r="E27" s="556"/>
      <c r="F27" s="556"/>
      <c r="G27" s="556"/>
      <c r="H27" s="556"/>
      <c r="I27" s="556"/>
      <c r="J27" s="556"/>
      <c r="K27" s="556"/>
      <c r="L27" s="556"/>
      <c r="M27" s="704"/>
    </row>
    <row r="28" spans="1:13" s="95" customFormat="1" ht="6" customHeight="1" x14ac:dyDescent="0.35">
      <c r="A28" s="187"/>
      <c r="M28" s="188"/>
    </row>
    <row r="29" spans="1:13" s="95" customFormat="1" ht="85" customHeight="1" x14ac:dyDescent="0.35">
      <c r="A29" s="705" t="s">
        <v>507</v>
      </c>
      <c r="B29" s="573"/>
      <c r="C29" s="573"/>
      <c r="D29" s="573"/>
      <c r="E29" s="573"/>
      <c r="F29" s="573"/>
      <c r="G29" s="573"/>
      <c r="H29" s="573"/>
      <c r="I29" s="573"/>
      <c r="J29" s="573"/>
      <c r="K29" s="573"/>
      <c r="L29" s="573"/>
      <c r="M29" s="706"/>
    </row>
    <row r="30" spans="1:13" ht="16" customHeight="1" x14ac:dyDescent="0.3"/>
    <row r="31" spans="1:13" ht="19.5" customHeight="1" x14ac:dyDescent="0.3">
      <c r="A31" s="94" t="s">
        <v>508</v>
      </c>
    </row>
    <row r="32" spans="1:13" ht="6" customHeight="1" x14ac:dyDescent="0.3">
      <c r="A32" s="94"/>
    </row>
    <row r="33" spans="1:14" ht="19.5" customHeight="1" x14ac:dyDescent="0.3">
      <c r="A33" s="20" t="s">
        <v>326</v>
      </c>
    </row>
    <row r="34" spans="1:14" ht="6" customHeight="1" x14ac:dyDescent="0.3"/>
    <row r="35" spans="1:14" ht="20.149999999999999" customHeight="1" x14ac:dyDescent="0.3">
      <c r="A35" s="664" t="s">
        <v>509</v>
      </c>
      <c r="B35" s="665"/>
      <c r="C35" s="665"/>
      <c r="D35" s="665"/>
      <c r="E35" s="665"/>
      <c r="F35" s="666"/>
      <c r="G35" s="590" t="s">
        <v>510</v>
      </c>
      <c r="H35" s="450" t="s">
        <v>511</v>
      </c>
      <c r="I35" s="450" t="s">
        <v>511</v>
      </c>
      <c r="J35" s="450" t="s">
        <v>512</v>
      </c>
      <c r="K35" s="450" t="s">
        <v>513</v>
      </c>
      <c r="L35" s="104" t="s">
        <v>514</v>
      </c>
      <c r="M35" s="590" t="s">
        <v>515</v>
      </c>
    </row>
    <row r="36" spans="1:14" ht="20.149999999999999" customHeight="1" x14ac:dyDescent="0.3">
      <c r="A36" s="667"/>
      <c r="B36" s="668"/>
      <c r="C36" s="668"/>
      <c r="D36" s="668"/>
      <c r="E36" s="668"/>
      <c r="F36" s="669"/>
      <c r="G36" s="591"/>
      <c r="H36" s="189" t="s">
        <v>516</v>
      </c>
      <c r="I36" s="197" t="s">
        <v>517</v>
      </c>
      <c r="J36" s="197" t="s">
        <v>518</v>
      </c>
      <c r="K36" s="197" t="s">
        <v>518</v>
      </c>
      <c r="L36" s="108" t="s">
        <v>519</v>
      </c>
      <c r="M36" s="591"/>
    </row>
    <row r="37" spans="1:14" ht="20.149999999999999" customHeight="1" x14ac:dyDescent="0.3">
      <c r="A37" s="190" t="s">
        <v>520</v>
      </c>
      <c r="B37" s="110"/>
      <c r="C37" s="110"/>
      <c r="D37" s="110"/>
      <c r="E37" s="110"/>
      <c r="F37" s="110"/>
      <c r="G37" s="191" t="s">
        <v>521</v>
      </c>
      <c r="H37" s="198" t="s">
        <v>522</v>
      </c>
      <c r="I37" s="199" t="s">
        <v>522</v>
      </c>
      <c r="J37" s="200" t="s">
        <v>522</v>
      </c>
      <c r="K37" s="200" t="s">
        <v>522</v>
      </c>
      <c r="L37" s="201" t="s">
        <v>522</v>
      </c>
      <c r="M37" s="206">
        <f>J25</f>
        <v>0</v>
      </c>
      <c r="N37" s="99"/>
    </row>
    <row r="38" spans="1:14" ht="20.149999999999999" customHeight="1" x14ac:dyDescent="0.3">
      <c r="A38" s="192" t="s">
        <v>523</v>
      </c>
      <c r="B38" s="77"/>
      <c r="C38" s="77"/>
      <c r="D38" s="77" t="s">
        <v>524</v>
      </c>
      <c r="E38" s="678"/>
      <c r="F38" s="679"/>
      <c r="G38" s="193" t="s">
        <v>521</v>
      </c>
      <c r="H38" s="202" t="s">
        <v>522</v>
      </c>
      <c r="I38" s="203" t="s">
        <v>522</v>
      </c>
      <c r="J38" s="204" t="s">
        <v>522</v>
      </c>
      <c r="K38" s="204" t="s">
        <v>522</v>
      </c>
      <c r="L38" s="205" t="s">
        <v>522</v>
      </c>
      <c r="M38" s="24">
        <v>0</v>
      </c>
    </row>
    <row r="39" spans="1:14" ht="20.149999999999999" customHeight="1" x14ac:dyDescent="0.3">
      <c r="A39" s="192" t="s">
        <v>525</v>
      </c>
      <c r="B39" s="77"/>
      <c r="C39" s="77"/>
      <c r="D39" s="77" t="s">
        <v>524</v>
      </c>
      <c r="E39" s="678"/>
      <c r="F39" s="679"/>
      <c r="G39" s="193" t="s">
        <v>521</v>
      </c>
      <c r="H39" s="202" t="s">
        <v>522</v>
      </c>
      <c r="I39" s="203" t="s">
        <v>522</v>
      </c>
      <c r="J39" s="204" t="s">
        <v>522</v>
      </c>
      <c r="K39" s="204" t="s">
        <v>522</v>
      </c>
      <c r="L39" s="205" t="s">
        <v>522</v>
      </c>
      <c r="M39" s="24">
        <v>0</v>
      </c>
    </row>
    <row r="40" spans="1:14" ht="20.149999999999999" customHeight="1" x14ac:dyDescent="0.3">
      <c r="A40" s="192" t="s">
        <v>526</v>
      </c>
      <c r="B40" s="77"/>
      <c r="C40" s="77"/>
      <c r="D40" s="77" t="s">
        <v>524</v>
      </c>
      <c r="E40" s="678"/>
      <c r="F40" s="679"/>
      <c r="G40" s="193" t="s">
        <v>527</v>
      </c>
      <c r="H40" s="72"/>
      <c r="I40" s="73">
        <v>0</v>
      </c>
      <c r="J40" s="74">
        <v>0</v>
      </c>
      <c r="K40" s="74">
        <v>0</v>
      </c>
      <c r="L40" s="207" t="e">
        <f>IF(G40="Equity","N/A",N40)</f>
        <v>#NUM!</v>
      </c>
      <c r="M40" s="24">
        <v>0</v>
      </c>
      <c r="N40" s="99" t="e">
        <f>IF(H40="Yes",M40*I40,PMT(I40/12,K40*12,M40)*-12)</f>
        <v>#NUM!</v>
      </c>
    </row>
    <row r="41" spans="1:14" ht="19.5" customHeight="1" x14ac:dyDescent="0.3">
      <c r="A41" s="192" t="s">
        <v>528</v>
      </c>
      <c r="B41" s="77"/>
      <c r="C41" s="77"/>
      <c r="D41" s="77"/>
      <c r="E41" s="77"/>
      <c r="F41" s="77"/>
      <c r="G41" s="193" t="s">
        <v>527</v>
      </c>
      <c r="H41" s="72"/>
      <c r="I41" s="210">
        <f>J10</f>
        <v>0</v>
      </c>
      <c r="J41" s="211">
        <f>J11</f>
        <v>0</v>
      </c>
      <c r="K41" s="211">
        <f>J12</f>
        <v>0</v>
      </c>
      <c r="L41" s="207" t="e">
        <f t="shared" ref="L41:L45" si="0">IF(G41="Equity","N/A",N41)</f>
        <v>#NUM!</v>
      </c>
      <c r="M41" s="209">
        <f>J9</f>
        <v>0</v>
      </c>
      <c r="N41" s="99" t="e">
        <f t="shared" ref="N41:N45" si="1">IF(H41="Yes",M41*I41,PMT(I41/12,K41*12,M41)*-12)</f>
        <v>#NUM!</v>
      </c>
    </row>
    <row r="42" spans="1:14" s="95" customFormat="1" ht="19.5" customHeight="1" x14ac:dyDescent="0.35">
      <c r="A42" s="76" t="s">
        <v>529</v>
      </c>
      <c r="B42" s="77"/>
      <c r="C42" s="77"/>
      <c r="D42" s="77"/>
      <c r="E42" s="77"/>
      <c r="F42" s="77"/>
      <c r="G42" s="193" t="s">
        <v>527</v>
      </c>
      <c r="H42" s="75"/>
      <c r="I42" s="73">
        <v>0</v>
      </c>
      <c r="J42" s="74">
        <v>0</v>
      </c>
      <c r="K42" s="74">
        <v>0</v>
      </c>
      <c r="L42" s="207" t="e">
        <f t="shared" si="0"/>
        <v>#NUM!</v>
      </c>
      <c r="M42" s="24">
        <v>0</v>
      </c>
      <c r="N42" s="194" t="e">
        <f t="shared" si="1"/>
        <v>#NUM!</v>
      </c>
    </row>
    <row r="43" spans="1:14" ht="20.149999999999999" customHeight="1" x14ac:dyDescent="0.3">
      <c r="A43" s="76" t="s">
        <v>530</v>
      </c>
      <c r="B43" s="77"/>
      <c r="C43" s="77"/>
      <c r="D43" s="77" t="s">
        <v>524</v>
      </c>
      <c r="E43" s="678"/>
      <c r="F43" s="679"/>
      <c r="G43" s="193" t="s">
        <v>527</v>
      </c>
      <c r="H43" s="75"/>
      <c r="I43" s="73">
        <v>0</v>
      </c>
      <c r="J43" s="74">
        <v>0</v>
      </c>
      <c r="K43" s="74">
        <v>0</v>
      </c>
      <c r="L43" s="207" t="e">
        <f t="shared" si="0"/>
        <v>#NUM!</v>
      </c>
      <c r="M43" s="24">
        <v>0</v>
      </c>
      <c r="N43" s="99" t="e">
        <f t="shared" si="1"/>
        <v>#NUM!</v>
      </c>
    </row>
    <row r="44" spans="1:14" ht="20.149999999999999" customHeight="1" x14ac:dyDescent="0.3">
      <c r="A44" s="76" t="s">
        <v>531</v>
      </c>
      <c r="B44" s="77"/>
      <c r="C44" s="77"/>
      <c r="D44" s="77" t="s">
        <v>524</v>
      </c>
      <c r="E44" s="678"/>
      <c r="F44" s="679"/>
      <c r="G44" s="195" t="s">
        <v>527</v>
      </c>
      <c r="H44" s="75"/>
      <c r="I44" s="78">
        <v>0</v>
      </c>
      <c r="J44" s="74">
        <v>0</v>
      </c>
      <c r="K44" s="74">
        <v>0</v>
      </c>
      <c r="L44" s="207" t="e">
        <f t="shared" si="0"/>
        <v>#NUM!</v>
      </c>
      <c r="M44" s="24">
        <v>0</v>
      </c>
      <c r="N44" s="99" t="e">
        <f t="shared" si="1"/>
        <v>#NUM!</v>
      </c>
    </row>
    <row r="45" spans="1:14" ht="20.149999999999999" customHeight="1" x14ac:dyDescent="0.3">
      <c r="A45" s="76" t="s">
        <v>532</v>
      </c>
      <c r="B45" s="77"/>
      <c r="C45" s="77"/>
      <c r="D45" s="77" t="s">
        <v>524</v>
      </c>
      <c r="E45" s="678"/>
      <c r="F45" s="679"/>
      <c r="G45" s="195" t="s">
        <v>527</v>
      </c>
      <c r="H45" s="75"/>
      <c r="I45" s="78">
        <v>0</v>
      </c>
      <c r="J45" s="74">
        <v>0</v>
      </c>
      <c r="K45" s="74">
        <v>0</v>
      </c>
      <c r="L45" s="207" t="e">
        <f t="shared" si="0"/>
        <v>#NUM!</v>
      </c>
      <c r="M45" s="24">
        <v>0</v>
      </c>
      <c r="N45" s="99" t="e">
        <f t="shared" si="1"/>
        <v>#NUM!</v>
      </c>
    </row>
    <row r="46" spans="1:14" ht="20.149999999999999" customHeight="1" x14ac:dyDescent="0.3">
      <c r="A46" s="76" t="s">
        <v>533</v>
      </c>
      <c r="B46" s="77"/>
      <c r="C46" s="77"/>
      <c r="D46" s="77"/>
      <c r="E46" s="79"/>
      <c r="F46" s="80"/>
      <c r="G46" s="193" t="s">
        <v>527</v>
      </c>
      <c r="H46" s="212" t="s">
        <v>522</v>
      </c>
      <c r="I46" s="203" t="s">
        <v>522</v>
      </c>
      <c r="J46" s="204" t="s">
        <v>522</v>
      </c>
      <c r="K46" s="204" t="s">
        <v>522</v>
      </c>
      <c r="L46" s="204" t="s">
        <v>522</v>
      </c>
      <c r="M46" s="24">
        <v>0</v>
      </c>
      <c r="N46" s="99"/>
    </row>
    <row r="47" spans="1:14" ht="20.149999999999999" customHeight="1" x14ac:dyDescent="0.3">
      <c r="A47" s="76" t="s">
        <v>534</v>
      </c>
      <c r="B47" s="77"/>
      <c r="C47" s="77"/>
      <c r="D47" s="77"/>
      <c r="E47" s="79"/>
      <c r="F47" s="79"/>
      <c r="G47" s="193" t="s">
        <v>527</v>
      </c>
      <c r="H47" s="212" t="s">
        <v>522</v>
      </c>
      <c r="I47" s="203" t="s">
        <v>522</v>
      </c>
      <c r="J47" s="204" t="s">
        <v>522</v>
      </c>
      <c r="K47" s="204" t="s">
        <v>522</v>
      </c>
      <c r="L47" s="204" t="s">
        <v>522</v>
      </c>
      <c r="M47" s="24">
        <v>0</v>
      </c>
      <c r="N47" s="99"/>
    </row>
    <row r="48" spans="1:14" ht="20.149999999999999" customHeight="1" x14ac:dyDescent="0.3">
      <c r="A48" s="19" t="s">
        <v>535</v>
      </c>
      <c r="E48" s="691"/>
      <c r="F48" s="692"/>
      <c r="G48" s="196" t="s">
        <v>527</v>
      </c>
      <c r="H48" s="213" t="s">
        <v>522</v>
      </c>
      <c r="I48" s="214" t="s">
        <v>522</v>
      </c>
      <c r="J48" s="208" t="s">
        <v>522</v>
      </c>
      <c r="K48" s="208" t="s">
        <v>522</v>
      </c>
      <c r="L48" s="208" t="s">
        <v>522</v>
      </c>
      <c r="M48" s="2">
        <v>0</v>
      </c>
      <c r="N48" s="99"/>
    </row>
    <row r="49" spans="1:14" ht="20.149999999999999" customHeight="1" x14ac:dyDescent="0.3">
      <c r="A49" s="685" t="s">
        <v>536</v>
      </c>
      <c r="B49" s="686"/>
      <c r="C49" s="686"/>
      <c r="D49" s="686"/>
      <c r="E49" s="686"/>
      <c r="F49" s="686"/>
      <c r="G49" s="686"/>
      <c r="H49" s="686"/>
      <c r="I49" s="686"/>
      <c r="J49" s="686"/>
      <c r="K49" s="686"/>
      <c r="L49" s="687"/>
      <c r="M49" s="215">
        <f>IF(AND(N49=N71,N49='VI. Prj. Budget-Uses'!I126),'V. Sources '!N49,"ERROR")</f>
        <v>0</v>
      </c>
      <c r="N49" s="121">
        <f>SUM(M37:M48)</f>
        <v>0</v>
      </c>
    </row>
    <row r="50" spans="1:14" ht="20.149999999999999" customHeight="1" x14ac:dyDescent="0.35">
      <c r="A50" s="688" t="s">
        <v>537</v>
      </c>
      <c r="B50" s="689"/>
      <c r="C50" s="689"/>
      <c r="D50" s="689"/>
      <c r="E50" s="689"/>
      <c r="F50" s="689"/>
      <c r="G50" s="689"/>
      <c r="H50" s="689"/>
      <c r="I50" s="689"/>
      <c r="J50" s="689"/>
      <c r="K50" s="689"/>
      <c r="L50" s="689"/>
      <c r="M50" s="690"/>
    </row>
    <row r="51" spans="1:14" ht="20.149999999999999" customHeight="1" x14ac:dyDescent="0.35">
      <c r="A51" s="693" t="s">
        <v>538</v>
      </c>
      <c r="B51" s="694"/>
      <c r="C51" s="694"/>
      <c r="D51" s="694"/>
      <c r="E51" s="694"/>
      <c r="F51" s="694"/>
      <c r="G51" s="694"/>
      <c r="H51" s="694"/>
      <c r="I51" s="694"/>
      <c r="J51" s="694"/>
      <c r="K51" s="694"/>
      <c r="L51" s="694"/>
      <c r="M51" s="695"/>
    </row>
    <row r="52" spans="1:14" ht="13" customHeight="1" x14ac:dyDescent="0.3"/>
    <row r="53" spans="1:14" ht="19.5" customHeight="1" x14ac:dyDescent="0.3">
      <c r="A53" s="94" t="s">
        <v>539</v>
      </c>
    </row>
    <row r="54" spans="1:14" ht="6" customHeight="1" x14ac:dyDescent="0.3">
      <c r="A54" s="94"/>
    </row>
    <row r="55" spans="1:14" ht="19.5" customHeight="1" x14ac:dyDescent="0.3">
      <c r="A55" s="20" t="s">
        <v>326</v>
      </c>
    </row>
    <row r="56" spans="1:14" ht="6" customHeight="1" x14ac:dyDescent="0.3"/>
    <row r="57" spans="1:14" ht="20.149999999999999" customHeight="1" x14ac:dyDescent="0.3">
      <c r="A57" s="670" t="s">
        <v>509</v>
      </c>
      <c r="B57" s="671"/>
      <c r="C57" s="671"/>
      <c r="D57" s="671"/>
      <c r="E57" s="671"/>
      <c r="F57" s="672"/>
      <c r="G57" s="676" t="s">
        <v>510</v>
      </c>
      <c r="H57" s="450" t="s">
        <v>511</v>
      </c>
      <c r="I57" s="450" t="s">
        <v>511</v>
      </c>
      <c r="J57" s="450" t="s">
        <v>512</v>
      </c>
      <c r="K57" s="450" t="s">
        <v>513</v>
      </c>
      <c r="L57" s="104" t="s">
        <v>514</v>
      </c>
      <c r="M57" s="590" t="s">
        <v>515</v>
      </c>
    </row>
    <row r="58" spans="1:14" ht="20.149999999999999" customHeight="1" x14ac:dyDescent="0.3">
      <c r="A58" s="673"/>
      <c r="B58" s="674"/>
      <c r="C58" s="674"/>
      <c r="D58" s="674"/>
      <c r="E58" s="674"/>
      <c r="F58" s="675"/>
      <c r="G58" s="677"/>
      <c r="H58" s="197" t="s">
        <v>516</v>
      </c>
      <c r="I58" s="197" t="s">
        <v>517</v>
      </c>
      <c r="J58" s="197" t="s">
        <v>518</v>
      </c>
      <c r="K58" s="197" t="s">
        <v>518</v>
      </c>
      <c r="L58" s="108" t="s">
        <v>519</v>
      </c>
      <c r="M58" s="591"/>
    </row>
    <row r="59" spans="1:14" ht="20.149999999999999" customHeight="1" x14ac:dyDescent="0.3">
      <c r="A59" s="190" t="s">
        <v>520</v>
      </c>
      <c r="B59" s="110"/>
      <c r="C59" s="110"/>
      <c r="D59" s="110"/>
      <c r="E59" s="110"/>
      <c r="F59" s="110"/>
      <c r="G59" s="191" t="s">
        <v>521</v>
      </c>
      <c r="H59" s="198" t="s">
        <v>522</v>
      </c>
      <c r="I59" s="199" t="s">
        <v>522</v>
      </c>
      <c r="J59" s="200" t="s">
        <v>522</v>
      </c>
      <c r="K59" s="200" t="s">
        <v>522</v>
      </c>
      <c r="L59" s="201" t="s">
        <v>522</v>
      </c>
      <c r="M59" s="206">
        <f>L25</f>
        <v>0</v>
      </c>
    </row>
    <row r="60" spans="1:14" ht="20.149999999999999" customHeight="1" x14ac:dyDescent="0.3">
      <c r="A60" s="192" t="s">
        <v>523</v>
      </c>
      <c r="B60" s="77"/>
      <c r="C60" s="77"/>
      <c r="D60" s="77" t="s">
        <v>524</v>
      </c>
      <c r="E60" s="678"/>
      <c r="F60" s="679"/>
      <c r="G60" s="193" t="s">
        <v>521</v>
      </c>
      <c r="H60" s="216" t="s">
        <v>522</v>
      </c>
      <c r="I60" s="203" t="s">
        <v>522</v>
      </c>
      <c r="J60" s="204" t="s">
        <v>522</v>
      </c>
      <c r="K60" s="204" t="s">
        <v>522</v>
      </c>
      <c r="L60" s="205" t="s">
        <v>522</v>
      </c>
      <c r="M60" s="24">
        <v>0</v>
      </c>
    </row>
    <row r="61" spans="1:14" ht="20.149999999999999" customHeight="1" x14ac:dyDescent="0.3">
      <c r="A61" s="192" t="s">
        <v>525</v>
      </c>
      <c r="B61" s="77"/>
      <c r="C61" s="77"/>
      <c r="D61" s="77" t="s">
        <v>524</v>
      </c>
      <c r="E61" s="678"/>
      <c r="F61" s="679"/>
      <c r="G61" s="193" t="s">
        <v>521</v>
      </c>
      <c r="H61" s="216" t="s">
        <v>522</v>
      </c>
      <c r="I61" s="203" t="s">
        <v>522</v>
      </c>
      <c r="J61" s="204" t="s">
        <v>522</v>
      </c>
      <c r="K61" s="204" t="s">
        <v>522</v>
      </c>
      <c r="L61" s="205" t="s">
        <v>522</v>
      </c>
      <c r="M61" s="24">
        <v>0</v>
      </c>
    </row>
    <row r="62" spans="1:14" ht="20.149999999999999" customHeight="1" x14ac:dyDescent="0.3">
      <c r="A62" s="192" t="s">
        <v>526</v>
      </c>
      <c r="B62" s="77"/>
      <c r="C62" s="77"/>
      <c r="D62" s="77" t="s">
        <v>524</v>
      </c>
      <c r="E62" s="678"/>
      <c r="F62" s="679"/>
      <c r="G62" s="193" t="s">
        <v>527</v>
      </c>
      <c r="H62" s="72" t="s">
        <v>121</v>
      </c>
      <c r="I62" s="73"/>
      <c r="J62" s="74"/>
      <c r="K62" s="74"/>
      <c r="L62" s="207">
        <f>IF(G62="Equity","N/A",N62)</f>
        <v>0</v>
      </c>
      <c r="M62" s="24">
        <v>0</v>
      </c>
      <c r="N62" s="99">
        <f>IF(H62="Yes",M62*I62,PMT(I62/12,K62*12,M62)*-12)</f>
        <v>0</v>
      </c>
    </row>
    <row r="63" spans="1:14" ht="19.5" customHeight="1" x14ac:dyDescent="0.3">
      <c r="A63" s="192" t="s">
        <v>528</v>
      </c>
      <c r="B63" s="77"/>
      <c r="C63" s="77"/>
      <c r="D63" s="77"/>
      <c r="E63" s="77"/>
      <c r="F63" s="77"/>
      <c r="G63" s="193" t="s">
        <v>527</v>
      </c>
      <c r="H63" s="72" t="s">
        <v>121</v>
      </c>
      <c r="I63" s="210">
        <f>L10</f>
        <v>0</v>
      </c>
      <c r="J63" s="211">
        <f>L11</f>
        <v>0</v>
      </c>
      <c r="K63" s="211">
        <f>L12</f>
        <v>0</v>
      </c>
      <c r="L63" s="207">
        <f t="shared" ref="L63:L67" si="2">IF(G63="Equity","N/A",N63)</f>
        <v>0</v>
      </c>
      <c r="M63" s="209">
        <f>L9</f>
        <v>0</v>
      </c>
      <c r="N63" s="99">
        <f t="shared" ref="N63:N67" si="3">IF(H63="Yes",M63*I63,PMT(I63/12,K63*12,M63)*-12)</f>
        <v>0</v>
      </c>
    </row>
    <row r="64" spans="1:14" s="95" customFormat="1" ht="19.5" customHeight="1" x14ac:dyDescent="0.35">
      <c r="A64" s="76" t="s">
        <v>529</v>
      </c>
      <c r="B64" s="77"/>
      <c r="C64" s="77"/>
      <c r="D64" s="77"/>
      <c r="E64" s="77"/>
      <c r="F64" s="77"/>
      <c r="G64" s="193" t="s">
        <v>527</v>
      </c>
      <c r="H64" s="75" t="s">
        <v>121</v>
      </c>
      <c r="I64" s="73">
        <v>0</v>
      </c>
      <c r="J64" s="74">
        <v>0</v>
      </c>
      <c r="K64" s="74">
        <v>0</v>
      </c>
      <c r="L64" s="207">
        <f t="shared" si="2"/>
        <v>0</v>
      </c>
      <c r="M64" s="24">
        <v>0</v>
      </c>
      <c r="N64" s="194">
        <f t="shared" si="3"/>
        <v>0</v>
      </c>
    </row>
    <row r="65" spans="1:14" ht="20.149999999999999" customHeight="1" x14ac:dyDescent="0.3">
      <c r="A65" s="76" t="s">
        <v>530</v>
      </c>
      <c r="B65" s="77"/>
      <c r="C65" s="77"/>
      <c r="D65" s="77" t="s">
        <v>524</v>
      </c>
      <c r="E65" s="678"/>
      <c r="F65" s="679"/>
      <c r="G65" s="193" t="s">
        <v>527</v>
      </c>
      <c r="H65" s="75" t="s">
        <v>121</v>
      </c>
      <c r="I65" s="73">
        <v>0</v>
      </c>
      <c r="J65" s="74">
        <v>0</v>
      </c>
      <c r="K65" s="74">
        <v>0</v>
      </c>
      <c r="L65" s="207">
        <f t="shared" si="2"/>
        <v>0</v>
      </c>
      <c r="M65" s="24">
        <v>0</v>
      </c>
      <c r="N65" s="99">
        <f t="shared" si="3"/>
        <v>0</v>
      </c>
    </row>
    <row r="66" spans="1:14" ht="20.149999999999999" customHeight="1" x14ac:dyDescent="0.3">
      <c r="A66" s="76" t="s">
        <v>531</v>
      </c>
      <c r="B66" s="77"/>
      <c r="C66" s="77"/>
      <c r="D66" s="77" t="s">
        <v>524</v>
      </c>
      <c r="E66" s="678"/>
      <c r="F66" s="678"/>
      <c r="G66" s="195" t="s">
        <v>527</v>
      </c>
      <c r="H66" s="75" t="s">
        <v>121</v>
      </c>
      <c r="I66" s="73">
        <v>0</v>
      </c>
      <c r="J66" s="74">
        <v>0</v>
      </c>
      <c r="K66" s="74">
        <v>0</v>
      </c>
      <c r="L66" s="207">
        <f t="shared" si="2"/>
        <v>0</v>
      </c>
      <c r="M66" s="24">
        <v>0</v>
      </c>
      <c r="N66" s="99">
        <f t="shared" si="3"/>
        <v>0</v>
      </c>
    </row>
    <row r="67" spans="1:14" ht="20.149999999999999" customHeight="1" x14ac:dyDescent="0.3">
      <c r="A67" s="76" t="s">
        <v>532</v>
      </c>
      <c r="B67" s="77"/>
      <c r="C67" s="77"/>
      <c r="D67" s="77" t="s">
        <v>524</v>
      </c>
      <c r="E67" s="678"/>
      <c r="F67" s="679"/>
      <c r="G67" s="195" t="s">
        <v>527</v>
      </c>
      <c r="H67" s="75" t="s">
        <v>121</v>
      </c>
      <c r="I67" s="78">
        <v>0</v>
      </c>
      <c r="J67" s="74">
        <v>0</v>
      </c>
      <c r="K67" s="74">
        <v>0</v>
      </c>
      <c r="L67" s="207">
        <f t="shared" si="2"/>
        <v>0</v>
      </c>
      <c r="M67" s="24">
        <v>0</v>
      </c>
      <c r="N67" s="99">
        <f t="shared" si="3"/>
        <v>0</v>
      </c>
    </row>
    <row r="68" spans="1:14" ht="20.149999999999999" customHeight="1" x14ac:dyDescent="0.3">
      <c r="A68" s="76" t="s">
        <v>533</v>
      </c>
      <c r="B68" s="77"/>
      <c r="C68" s="77"/>
      <c r="D68" s="77"/>
      <c r="E68" s="79"/>
      <c r="F68" s="80"/>
      <c r="G68" s="193" t="s">
        <v>527</v>
      </c>
      <c r="H68" s="212" t="s">
        <v>522</v>
      </c>
      <c r="I68" s="203" t="s">
        <v>522</v>
      </c>
      <c r="J68" s="204" t="s">
        <v>522</v>
      </c>
      <c r="K68" s="204" t="s">
        <v>522</v>
      </c>
      <c r="L68" s="204" t="s">
        <v>522</v>
      </c>
      <c r="M68" s="24">
        <v>0</v>
      </c>
      <c r="N68" s="99"/>
    </row>
    <row r="69" spans="1:14" ht="20.149999999999999" customHeight="1" x14ac:dyDescent="0.3">
      <c r="A69" s="76" t="s">
        <v>534</v>
      </c>
      <c r="B69" s="77"/>
      <c r="C69" s="77"/>
      <c r="D69" s="77"/>
      <c r="E69" s="79"/>
      <c r="F69" s="79"/>
      <c r="G69" s="193" t="s">
        <v>527</v>
      </c>
      <c r="H69" s="212" t="s">
        <v>522</v>
      </c>
      <c r="I69" s="203" t="s">
        <v>522</v>
      </c>
      <c r="J69" s="204" t="s">
        <v>522</v>
      </c>
      <c r="K69" s="204" t="s">
        <v>522</v>
      </c>
      <c r="L69" s="204" t="s">
        <v>522</v>
      </c>
      <c r="M69" s="24">
        <v>0</v>
      </c>
      <c r="N69" s="99"/>
    </row>
    <row r="70" spans="1:14" ht="20.149999999999999" customHeight="1" x14ac:dyDescent="0.3">
      <c r="A70" s="19" t="s">
        <v>535</v>
      </c>
      <c r="E70" s="691"/>
      <c r="F70" s="692"/>
      <c r="G70" s="108" t="s">
        <v>527</v>
      </c>
      <c r="H70" s="217" t="s">
        <v>522</v>
      </c>
      <c r="I70" s="214" t="s">
        <v>522</v>
      </c>
      <c r="J70" s="208" t="s">
        <v>522</v>
      </c>
      <c r="K70" s="208" t="s">
        <v>522</v>
      </c>
      <c r="L70" s="208" t="s">
        <v>522</v>
      </c>
      <c r="M70" s="2">
        <v>0</v>
      </c>
      <c r="N70" s="99"/>
    </row>
    <row r="71" spans="1:14" ht="20.149999999999999" customHeight="1" x14ac:dyDescent="0.3">
      <c r="A71" s="685" t="s">
        <v>536</v>
      </c>
      <c r="B71" s="686"/>
      <c r="C71" s="686"/>
      <c r="D71" s="686"/>
      <c r="E71" s="686"/>
      <c r="F71" s="686"/>
      <c r="G71" s="686"/>
      <c r="H71" s="686"/>
      <c r="I71" s="686"/>
      <c r="J71" s="686"/>
      <c r="K71" s="686"/>
      <c r="L71" s="687"/>
      <c r="M71" s="215">
        <f>IF(AND(N71=N49,N71='VI. Prj. Budget-Uses'!I126),'V. Sources '!N71,"ERROR")</f>
        <v>0</v>
      </c>
      <c r="N71" s="121">
        <f>SUM(M59:M70)</f>
        <v>0</v>
      </c>
    </row>
    <row r="72" spans="1:14" ht="20.149999999999999" customHeight="1" x14ac:dyDescent="0.35">
      <c r="A72" s="688" t="s">
        <v>537</v>
      </c>
      <c r="B72" s="689"/>
      <c r="C72" s="689"/>
      <c r="D72" s="689"/>
      <c r="E72" s="689"/>
      <c r="F72" s="689"/>
      <c r="G72" s="689"/>
      <c r="H72" s="689"/>
      <c r="I72" s="689"/>
      <c r="J72" s="689"/>
      <c r="K72" s="689"/>
      <c r="L72" s="689"/>
      <c r="M72" s="690"/>
    </row>
    <row r="73" spans="1:14" ht="20.149999999999999" customHeight="1" x14ac:dyDescent="0.35">
      <c r="A73" s="693" t="s">
        <v>538</v>
      </c>
      <c r="B73" s="694"/>
      <c r="C73" s="694"/>
      <c r="D73" s="694"/>
      <c r="E73" s="694"/>
      <c r="F73" s="694"/>
      <c r="G73" s="694"/>
      <c r="H73" s="694"/>
      <c r="I73" s="694"/>
      <c r="J73" s="694"/>
      <c r="K73" s="694"/>
      <c r="L73" s="694"/>
      <c r="M73" s="695"/>
    </row>
  </sheetData>
  <sheetProtection algorithmName="SHA-512" hashValue="Ph7fXBWv45ZCvDHe70jZL15tHroyFCYeAlPrm+KhxRGD+NAmqnGcsYgD7I7AxAY7F1huJNXrkC7FaqxCPYfpQw==" saltValue="+hN9X6rVV0hYLexEqabQ9Q==" spinCount="100000" sheet="1" objects="1" scenarios="1"/>
  <mergeCells count="56">
    <mergeCell ref="A73:M73"/>
    <mergeCell ref="A1:M1"/>
    <mergeCell ref="A2:M2"/>
    <mergeCell ref="A27:M27"/>
    <mergeCell ref="A29:M29"/>
    <mergeCell ref="J9:K9"/>
    <mergeCell ref="J10:K10"/>
    <mergeCell ref="J11:K11"/>
    <mergeCell ref="J12:K12"/>
    <mergeCell ref="J13:K13"/>
    <mergeCell ref="J8:K8"/>
    <mergeCell ref="L8:M8"/>
    <mergeCell ref="J21:K21"/>
    <mergeCell ref="L21:M21"/>
    <mergeCell ref="J22:K22"/>
    <mergeCell ref="J14:K15"/>
    <mergeCell ref="L24:M24"/>
    <mergeCell ref="L25:M25"/>
    <mergeCell ref="J23:K23"/>
    <mergeCell ref="L14:M15"/>
    <mergeCell ref="L9:M9"/>
    <mergeCell ref="L10:M10"/>
    <mergeCell ref="L11:M11"/>
    <mergeCell ref="L12:M12"/>
    <mergeCell ref="L13:M13"/>
    <mergeCell ref="E65:F65"/>
    <mergeCell ref="E66:F66"/>
    <mergeCell ref="A71:L71"/>
    <mergeCell ref="A72:M72"/>
    <mergeCell ref="E44:F44"/>
    <mergeCell ref="A50:M50"/>
    <mergeCell ref="A49:L49"/>
    <mergeCell ref="E60:F60"/>
    <mergeCell ref="E61:F61"/>
    <mergeCell ref="E62:F62"/>
    <mergeCell ref="E45:F45"/>
    <mergeCell ref="E48:F48"/>
    <mergeCell ref="A51:M51"/>
    <mergeCell ref="E67:F67"/>
    <mergeCell ref="E70:F70"/>
    <mergeCell ref="A14:I15"/>
    <mergeCell ref="A35:F36"/>
    <mergeCell ref="G35:G36"/>
    <mergeCell ref="M35:M36"/>
    <mergeCell ref="A57:F58"/>
    <mergeCell ref="G57:G58"/>
    <mergeCell ref="M57:M58"/>
    <mergeCell ref="B24:H24"/>
    <mergeCell ref="E38:F38"/>
    <mergeCell ref="E39:F39"/>
    <mergeCell ref="E40:F40"/>
    <mergeCell ref="E43:F43"/>
    <mergeCell ref="J24:K24"/>
    <mergeCell ref="J25:K25"/>
    <mergeCell ref="L22:M22"/>
    <mergeCell ref="L23:M23"/>
  </mergeCells>
  <dataValidations count="3">
    <dataValidation type="whole" operator="greaterThanOrEqual" allowBlank="1" showInputMessage="1" showErrorMessage="1" sqref="J11:J12 J22:J24 J9 L11:L12 L9 L22:L24 J40:K40 J62:K62 J42:K45 J64:K67" xr:uid="{3AFC8DAB-2F5C-44F4-83AA-96CB4DF20417}">
      <formula1>0</formula1>
    </dataValidation>
    <dataValidation type="list" allowBlank="1" showInputMessage="1" showErrorMessage="1" sqref="H40:H45 H62:H67" xr:uid="{826E29D6-7F4D-3F44-8A37-57D36415DE68}">
      <formula1>"Yes,No"</formula1>
    </dataValidation>
    <dataValidation type="list" allowBlank="1" showInputMessage="1" showErrorMessage="1" sqref="G44:G45 G66:G67" xr:uid="{F87D3913-68C0-524E-860D-DCF7C583A5B6}">
      <formula1>"Equity, Debt"</formula1>
    </dataValidation>
  </dataValidations>
  <pageMargins left="0.7" right="0.7" top="0.75" bottom="0.75" header="0.3" footer="0.3"/>
  <pageSetup scale="56" fitToHeight="0" orientation="portrait" horizontalDpi="1200" verticalDpi="1200" r:id="rId1"/>
  <headerFooter>
    <oddFooter>Page &amp;P of &amp;N</oddFooter>
  </headerFooter>
  <rowBreaks count="1" manualBreakCount="1">
    <brk id="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88E6E-9397-414F-986F-DB3BAC571FF0}">
  <sheetPr>
    <pageSetUpPr fitToPage="1"/>
  </sheetPr>
  <dimension ref="A1:S132"/>
  <sheetViews>
    <sheetView zoomScaleNormal="100" workbookViewId="0">
      <pane ySplit="11" topLeftCell="A12" activePane="bottomLeft" state="frozen"/>
      <selection activeCell="AM14" sqref="AM14:AM15"/>
      <selection pane="bottomLeft" activeCell="L16" sqref="L16"/>
    </sheetView>
  </sheetViews>
  <sheetFormatPr defaultColWidth="9.1796875" defaultRowHeight="19.5" customHeight="1" x14ac:dyDescent="0.3"/>
  <cols>
    <col min="1" max="1" width="3.7265625" style="20" customWidth="1"/>
    <col min="2" max="4" width="9.1796875" style="20"/>
    <col min="5" max="5" width="13.453125" style="20" customWidth="1"/>
    <col min="6" max="6" width="17" style="20" customWidth="1"/>
    <col min="7" max="7" width="17.453125" style="20" customWidth="1"/>
    <col min="8" max="9" width="15.453125" style="20" customWidth="1"/>
    <col min="10" max="10" width="12.81640625" style="20" customWidth="1"/>
    <col min="11" max="11" width="11.26953125" style="20" customWidth="1"/>
    <col min="12" max="12" width="15.453125" style="20" customWidth="1"/>
    <col min="13" max="13" width="11.453125" style="20" bestFit="1" customWidth="1"/>
    <col min="14" max="16" width="9.1796875" style="20"/>
    <col min="17" max="17" width="14" style="20" bestFit="1" customWidth="1"/>
    <col min="18" max="16384" width="9.1796875" style="20"/>
  </cols>
  <sheetData>
    <row r="1" spans="1:15" ht="15" customHeight="1" x14ac:dyDescent="0.3">
      <c r="A1" s="537" t="s">
        <v>0</v>
      </c>
      <c r="B1" s="537"/>
      <c r="C1" s="537"/>
      <c r="D1" s="537"/>
      <c r="E1" s="537"/>
      <c r="F1" s="537"/>
      <c r="G1" s="537"/>
      <c r="H1" s="537"/>
      <c r="I1" s="537"/>
      <c r="J1" s="537"/>
      <c r="K1" s="94"/>
      <c r="L1" s="94"/>
      <c r="M1" s="94"/>
      <c r="N1" s="94"/>
      <c r="O1" s="94"/>
    </row>
    <row r="2" spans="1:15" ht="15" customHeight="1" x14ac:dyDescent="0.3">
      <c r="A2" s="537" t="s">
        <v>32</v>
      </c>
      <c r="B2" s="537"/>
      <c r="C2" s="537"/>
      <c r="D2" s="537"/>
      <c r="E2" s="537"/>
      <c r="F2" s="537"/>
      <c r="G2" s="537"/>
      <c r="H2" s="537"/>
      <c r="I2" s="537"/>
      <c r="J2" s="537"/>
      <c r="K2" s="94"/>
      <c r="L2" s="94"/>
      <c r="M2" s="94"/>
      <c r="N2" s="94"/>
      <c r="O2" s="94"/>
    </row>
    <row r="3" spans="1:15" ht="15" customHeight="1" x14ac:dyDescent="0.3">
      <c r="A3" s="442"/>
      <c r="B3" s="442"/>
      <c r="C3" s="442"/>
      <c r="D3" s="442"/>
      <c r="E3" s="442"/>
      <c r="F3" s="442"/>
      <c r="G3" s="442"/>
      <c r="H3" s="442"/>
      <c r="I3" s="442"/>
      <c r="J3" s="442"/>
      <c r="K3" s="442"/>
      <c r="L3" s="442"/>
      <c r="M3" s="442"/>
      <c r="N3" s="94"/>
      <c r="O3" s="94"/>
    </row>
    <row r="4" spans="1:15" ht="19.5" customHeight="1" x14ac:dyDescent="0.3">
      <c r="A4" s="94" t="s">
        <v>540</v>
      </c>
    </row>
    <row r="5" spans="1:15" ht="6" customHeight="1" x14ac:dyDescent="0.3"/>
    <row r="6" spans="1:15" ht="19.5" customHeight="1" x14ac:dyDescent="0.3">
      <c r="A6" s="20" t="s">
        <v>326</v>
      </c>
    </row>
    <row r="7" spans="1:15" ht="6" customHeight="1" x14ac:dyDescent="0.3">
      <c r="A7" s="96"/>
    </row>
    <row r="8" spans="1:15" ht="20.149999999999999" customHeight="1" x14ac:dyDescent="0.3">
      <c r="A8" s="103"/>
      <c r="B8" s="173"/>
      <c r="C8" s="173"/>
      <c r="D8" s="173"/>
      <c r="E8" s="173"/>
      <c r="F8" s="173"/>
      <c r="G8" s="450" t="s">
        <v>332</v>
      </c>
      <c r="H8" s="450" t="s">
        <v>541</v>
      </c>
      <c r="I8" s="103"/>
      <c r="J8" s="126"/>
    </row>
    <row r="9" spans="1:15" ht="20.149999999999999" customHeight="1" x14ac:dyDescent="0.3">
      <c r="A9" s="154"/>
      <c r="G9" s="246">
        <f>'III. Prj. Description'!E84</f>
        <v>0</v>
      </c>
      <c r="H9" s="246">
        <f>'III. Prj. Description'!B183</f>
        <v>0</v>
      </c>
      <c r="I9" s="154"/>
      <c r="J9" s="219"/>
    </row>
    <row r="10" spans="1:15" ht="20.149999999999999" customHeight="1" x14ac:dyDescent="0.3">
      <c r="A10" s="154"/>
      <c r="G10" s="196"/>
      <c r="H10" s="196" t="s">
        <v>542</v>
      </c>
      <c r="I10" s="196"/>
      <c r="J10" s="220" t="s">
        <v>543</v>
      </c>
    </row>
    <row r="11" spans="1:15" ht="20.149999999999999" customHeight="1" x14ac:dyDescent="0.3">
      <c r="A11" s="106"/>
      <c r="B11" s="107"/>
      <c r="C11" s="107"/>
      <c r="D11" s="107"/>
      <c r="E11" s="107"/>
      <c r="F11" s="107"/>
      <c r="G11" s="197" t="s">
        <v>544</v>
      </c>
      <c r="H11" s="197" t="s">
        <v>545</v>
      </c>
      <c r="I11" s="197" t="s">
        <v>546</v>
      </c>
      <c r="J11" s="108" t="s">
        <v>546</v>
      </c>
    </row>
    <row r="12" spans="1:15" ht="20.149999999999999" customHeight="1" x14ac:dyDescent="0.3">
      <c r="A12" s="221" t="s">
        <v>547</v>
      </c>
      <c r="G12" s="194"/>
      <c r="H12" s="154"/>
      <c r="I12" s="154"/>
      <c r="J12" s="219"/>
    </row>
    <row r="13" spans="1:15" ht="20.149999999999999" customHeight="1" x14ac:dyDescent="0.3">
      <c r="A13" s="116">
        <v>1</v>
      </c>
      <c r="B13" s="171" t="s">
        <v>548</v>
      </c>
      <c r="C13" s="171"/>
      <c r="D13" s="171"/>
      <c r="E13" s="171"/>
      <c r="F13" s="171"/>
      <c r="G13" s="247" t="e">
        <f>I13/$G$9</f>
        <v>#DIV/0!</v>
      </c>
      <c r="H13" s="248" t="e">
        <f>I13/$H$9</f>
        <v>#DIV/0!</v>
      </c>
      <c r="I13" s="81"/>
      <c r="J13" s="256" t="e">
        <f>I13/$I$126</f>
        <v>#DIV/0!</v>
      </c>
    </row>
    <row r="14" spans="1:15" ht="20.149999999999999" customHeight="1" x14ac:dyDescent="0.3">
      <c r="A14" s="113">
        <f>A13+1</f>
        <v>2</v>
      </c>
      <c r="B14" s="77" t="s">
        <v>549</v>
      </c>
      <c r="C14" s="77"/>
      <c r="D14" s="77"/>
      <c r="E14" s="77"/>
      <c r="F14" s="114"/>
      <c r="G14" s="211" t="e">
        <f>I14/$G$9</f>
        <v>#DIV/0!</v>
      </c>
      <c r="H14" s="249" t="e">
        <f t="shared" ref="H14:H22" si="0">I14/$H$9</f>
        <v>#DIV/0!</v>
      </c>
      <c r="I14" s="74"/>
      <c r="J14" s="257" t="e">
        <f>I14/$I$126</f>
        <v>#DIV/0!</v>
      </c>
    </row>
    <row r="15" spans="1:15" ht="20.149999999999999" customHeight="1" x14ac:dyDescent="0.3">
      <c r="A15" s="113">
        <f t="shared" ref="A15:A21" si="1">A14+1</f>
        <v>3</v>
      </c>
      <c r="B15" s="77" t="s">
        <v>550</v>
      </c>
      <c r="C15" s="77"/>
      <c r="D15" s="77"/>
      <c r="E15" s="77"/>
      <c r="F15" s="77"/>
      <c r="G15" s="211" t="e">
        <f t="shared" ref="G15:G20" si="2">I15/$G$9</f>
        <v>#DIV/0!</v>
      </c>
      <c r="H15" s="250" t="e">
        <f t="shared" si="0"/>
        <v>#DIV/0!</v>
      </c>
      <c r="I15" s="24"/>
      <c r="J15" s="257" t="e">
        <f>I15/$I$126</f>
        <v>#DIV/0!</v>
      </c>
    </row>
    <row r="16" spans="1:15" ht="20.149999999999999" customHeight="1" x14ac:dyDescent="0.3">
      <c r="A16" s="113">
        <f t="shared" si="1"/>
        <v>4</v>
      </c>
      <c r="B16" s="77" t="s">
        <v>551</v>
      </c>
      <c r="C16" s="77"/>
      <c r="D16" s="77"/>
      <c r="E16" s="77"/>
      <c r="F16" s="77"/>
      <c r="G16" s="211" t="e">
        <f t="shared" si="2"/>
        <v>#DIV/0!</v>
      </c>
      <c r="H16" s="250" t="e">
        <f t="shared" si="0"/>
        <v>#DIV/0!</v>
      </c>
      <c r="I16" s="24"/>
      <c r="J16" s="257" t="e">
        <f>I16/$I$126</f>
        <v>#DIV/0!</v>
      </c>
    </row>
    <row r="17" spans="1:11" ht="20.149999999999999" customHeight="1" x14ac:dyDescent="0.3">
      <c r="A17" s="113">
        <f t="shared" si="1"/>
        <v>5</v>
      </c>
      <c r="B17" s="77" t="s">
        <v>505</v>
      </c>
      <c r="C17" s="452"/>
      <c r="D17" s="452"/>
      <c r="E17" s="452"/>
      <c r="F17" s="453"/>
      <c r="G17" s="211" t="e">
        <f t="shared" si="2"/>
        <v>#DIV/0!</v>
      </c>
      <c r="H17" s="250" t="e">
        <f t="shared" si="0"/>
        <v>#DIV/0!</v>
      </c>
      <c r="I17" s="24"/>
      <c r="J17" s="257" t="e">
        <f>I17/$I$126</f>
        <v>#DIV/0!</v>
      </c>
    </row>
    <row r="18" spans="1:11" ht="20.149999999999999" customHeight="1" x14ac:dyDescent="0.3">
      <c r="A18" s="113">
        <f t="shared" si="1"/>
        <v>6</v>
      </c>
      <c r="B18" s="77" t="s">
        <v>505</v>
      </c>
      <c r="C18" s="23"/>
      <c r="D18" s="23"/>
      <c r="E18" s="23"/>
      <c r="F18" s="222"/>
      <c r="G18" s="211" t="e">
        <f t="shared" si="2"/>
        <v>#DIV/0!</v>
      </c>
      <c r="H18" s="250" t="e">
        <f t="shared" si="0"/>
        <v>#DIV/0!</v>
      </c>
      <c r="I18" s="24"/>
      <c r="J18" s="257" t="e">
        <f t="shared" ref="J18:J20" si="3">I18/$I$126</f>
        <v>#DIV/0!</v>
      </c>
    </row>
    <row r="19" spans="1:11" ht="20.149999999999999" customHeight="1" x14ac:dyDescent="0.3">
      <c r="A19" s="116">
        <f t="shared" si="1"/>
        <v>7</v>
      </c>
      <c r="B19" s="171" t="s">
        <v>505</v>
      </c>
      <c r="C19" s="223"/>
      <c r="D19" s="223"/>
      <c r="E19" s="223"/>
      <c r="F19" s="224"/>
      <c r="G19" s="247" t="e">
        <f t="shared" si="2"/>
        <v>#DIV/0!</v>
      </c>
      <c r="H19" s="251" t="e">
        <f t="shared" si="0"/>
        <v>#DIV/0!</v>
      </c>
      <c r="I19" s="71"/>
      <c r="J19" s="256" t="e">
        <f t="shared" si="3"/>
        <v>#DIV/0!</v>
      </c>
    </row>
    <row r="20" spans="1:11" ht="20.149999999999999" customHeight="1" x14ac:dyDescent="0.3">
      <c r="A20" s="113">
        <f t="shared" si="1"/>
        <v>8</v>
      </c>
      <c r="B20" s="77" t="s">
        <v>505</v>
      </c>
      <c r="C20" s="452"/>
      <c r="D20" s="452"/>
      <c r="E20" s="452"/>
      <c r="F20" s="453"/>
      <c r="G20" s="211" t="e">
        <f t="shared" si="2"/>
        <v>#DIV/0!</v>
      </c>
      <c r="H20" s="250" t="e">
        <f t="shared" si="0"/>
        <v>#DIV/0!</v>
      </c>
      <c r="I20" s="24"/>
      <c r="J20" s="257" t="e">
        <f t="shared" si="3"/>
        <v>#DIV/0!</v>
      </c>
    </row>
    <row r="21" spans="1:11" ht="20.149999999999999" customHeight="1" x14ac:dyDescent="0.3">
      <c r="A21" s="154">
        <f t="shared" si="1"/>
        <v>9</v>
      </c>
      <c r="B21" s="20" t="s">
        <v>505</v>
      </c>
      <c r="C21" s="5"/>
      <c r="D21" s="5"/>
      <c r="E21" s="5"/>
      <c r="F21" s="225"/>
      <c r="G21" s="252" t="e">
        <f t="shared" ref="G21" si="4">I21/$G$9</f>
        <v>#DIV/0!</v>
      </c>
      <c r="H21" s="253" t="e">
        <f t="shared" ref="H21" si="5">I21/$H$9</f>
        <v>#DIV/0!</v>
      </c>
      <c r="I21" s="15"/>
      <c r="J21" s="258" t="e">
        <f>I21/$I$126</f>
        <v>#DIV/0!</v>
      </c>
    </row>
    <row r="22" spans="1:11" ht="20.149999999999999" customHeight="1" x14ac:dyDescent="0.3">
      <c r="A22" s="289"/>
      <c r="B22" s="290"/>
      <c r="C22" s="290" t="s">
        <v>552</v>
      </c>
      <c r="D22" s="290"/>
      <c r="E22" s="290"/>
      <c r="F22" s="290"/>
      <c r="G22" s="254" t="e">
        <f>I22/$G$9</f>
        <v>#DIV/0!</v>
      </c>
      <c r="H22" s="255" t="e">
        <f t="shared" si="0"/>
        <v>#DIV/0!</v>
      </c>
      <c r="I22" s="254">
        <f>SUM(I13:I21)</f>
        <v>0</v>
      </c>
      <c r="J22" s="259" t="e">
        <f>I22/$I$126</f>
        <v>#DIV/0!</v>
      </c>
      <c r="K22" s="121"/>
    </row>
    <row r="23" spans="1:11" ht="20.149999999999999" customHeight="1" x14ac:dyDescent="0.3">
      <c r="A23" s="154"/>
      <c r="G23" s="194"/>
      <c r="H23" s="228"/>
      <c r="I23" s="194"/>
      <c r="J23" s="226"/>
    </row>
    <row r="24" spans="1:11" ht="20.149999999999999" customHeight="1" x14ac:dyDescent="0.3">
      <c r="A24" s="221" t="s">
        <v>553</v>
      </c>
      <c r="G24" s="194"/>
      <c r="H24" s="228"/>
      <c r="I24" s="194"/>
      <c r="J24" s="226"/>
    </row>
    <row r="25" spans="1:11" ht="20.149999999999999" customHeight="1" x14ac:dyDescent="0.3">
      <c r="A25" s="116">
        <f>A21+1</f>
        <v>10</v>
      </c>
      <c r="B25" s="171" t="s">
        <v>554</v>
      </c>
      <c r="C25" s="171"/>
      <c r="D25" s="171"/>
      <c r="E25" s="171"/>
      <c r="F25" s="171"/>
      <c r="G25" s="247" t="e">
        <f t="shared" ref="G25:G42" si="6">I25/$G$9</f>
        <v>#DIV/0!</v>
      </c>
      <c r="H25" s="248" t="e">
        <f t="shared" ref="H25:H42" si="7">I25/$H$9</f>
        <v>#DIV/0!</v>
      </c>
      <c r="I25" s="81"/>
      <c r="J25" s="256" t="e">
        <f t="shared" ref="J25:J36" si="8">I25/$I$126</f>
        <v>#DIV/0!</v>
      </c>
    </row>
    <row r="26" spans="1:11" ht="20.149999999999999" customHeight="1" x14ac:dyDescent="0.3">
      <c r="A26" s="113">
        <f>A25+1</f>
        <v>11</v>
      </c>
      <c r="B26" s="77" t="s">
        <v>555</v>
      </c>
      <c r="C26" s="77"/>
      <c r="D26" s="77"/>
      <c r="E26" s="77"/>
      <c r="F26" s="77"/>
      <c r="G26" s="211" t="e">
        <f t="shared" si="6"/>
        <v>#DIV/0!</v>
      </c>
      <c r="H26" s="249" t="e">
        <f t="shared" si="7"/>
        <v>#DIV/0!</v>
      </c>
      <c r="I26" s="74"/>
      <c r="J26" s="257" t="e">
        <f t="shared" si="8"/>
        <v>#DIV/0!</v>
      </c>
    </row>
    <row r="27" spans="1:11" ht="20.149999999999999" customHeight="1" x14ac:dyDescent="0.3">
      <c r="A27" s="113">
        <f t="shared" ref="A27:A41" si="9">A26+1</f>
        <v>12</v>
      </c>
      <c r="B27" s="77" t="s">
        <v>556</v>
      </c>
      <c r="C27" s="77"/>
      <c r="D27" s="77"/>
      <c r="E27" s="77"/>
      <c r="F27" s="77"/>
      <c r="G27" s="211" t="e">
        <f t="shared" si="6"/>
        <v>#DIV/0!</v>
      </c>
      <c r="H27" s="249" t="e">
        <f t="shared" si="7"/>
        <v>#DIV/0!</v>
      </c>
      <c r="I27" s="74"/>
      <c r="J27" s="257" t="e">
        <f t="shared" si="8"/>
        <v>#DIV/0!</v>
      </c>
    </row>
    <row r="28" spans="1:11" ht="20.149999999999999" customHeight="1" x14ac:dyDescent="0.3">
      <c r="A28" s="113">
        <f>A27+1</f>
        <v>13</v>
      </c>
      <c r="B28" s="77" t="s">
        <v>557</v>
      </c>
      <c r="C28" s="77"/>
      <c r="D28" s="77"/>
      <c r="E28" s="77"/>
      <c r="F28" s="77"/>
      <c r="G28" s="211" t="e">
        <f t="shared" si="6"/>
        <v>#DIV/0!</v>
      </c>
      <c r="H28" s="249" t="e">
        <f t="shared" si="7"/>
        <v>#DIV/0!</v>
      </c>
      <c r="I28" s="211">
        <f>'VII. Prj. Budget-Rehab'!C39</f>
        <v>0</v>
      </c>
      <c r="J28" s="257" t="e">
        <f t="shared" si="8"/>
        <v>#DIV/0!</v>
      </c>
    </row>
    <row r="29" spans="1:11" ht="20.149999999999999" customHeight="1" x14ac:dyDescent="0.3">
      <c r="A29" s="113">
        <f t="shared" si="9"/>
        <v>14</v>
      </c>
      <c r="B29" s="77" t="s">
        <v>558</v>
      </c>
      <c r="C29" s="77"/>
      <c r="D29" s="77"/>
      <c r="E29" s="77"/>
      <c r="F29" s="77"/>
      <c r="G29" s="211" t="e">
        <f t="shared" si="6"/>
        <v>#DIV/0!</v>
      </c>
      <c r="H29" s="249" t="e">
        <f t="shared" si="7"/>
        <v>#DIV/0!</v>
      </c>
      <c r="I29" s="74"/>
      <c r="J29" s="257" t="e">
        <f t="shared" si="8"/>
        <v>#DIV/0!</v>
      </c>
    </row>
    <row r="30" spans="1:11" ht="20.149999999999999" customHeight="1" x14ac:dyDescent="0.3">
      <c r="A30" s="113">
        <f t="shared" si="9"/>
        <v>15</v>
      </c>
      <c r="B30" s="77" t="s">
        <v>559</v>
      </c>
      <c r="C30" s="77"/>
      <c r="D30" s="77"/>
      <c r="E30" s="77"/>
      <c r="F30" s="77"/>
      <c r="G30" s="211" t="e">
        <f t="shared" si="6"/>
        <v>#DIV/0!</v>
      </c>
      <c r="H30" s="249" t="e">
        <f t="shared" si="7"/>
        <v>#DIV/0!</v>
      </c>
      <c r="I30" s="74"/>
      <c r="J30" s="257" t="e">
        <f t="shared" si="8"/>
        <v>#DIV/0!</v>
      </c>
    </row>
    <row r="31" spans="1:11" ht="20.149999999999999" customHeight="1" x14ac:dyDescent="0.3">
      <c r="A31" s="113">
        <f t="shared" si="9"/>
        <v>16</v>
      </c>
      <c r="B31" s="77" t="s">
        <v>560</v>
      </c>
      <c r="C31" s="77"/>
      <c r="D31" s="77"/>
      <c r="E31" s="77"/>
      <c r="F31" s="77"/>
      <c r="G31" s="211" t="e">
        <f t="shared" si="6"/>
        <v>#DIV/0!</v>
      </c>
      <c r="H31" s="249" t="e">
        <f t="shared" si="7"/>
        <v>#DIV/0!</v>
      </c>
      <c r="I31" s="74"/>
      <c r="J31" s="257" t="e">
        <f t="shared" si="8"/>
        <v>#DIV/0!</v>
      </c>
    </row>
    <row r="32" spans="1:11" ht="20.149999999999999" customHeight="1" x14ac:dyDescent="0.3">
      <c r="A32" s="113">
        <f t="shared" si="9"/>
        <v>17</v>
      </c>
      <c r="B32" s="77" t="s">
        <v>561</v>
      </c>
      <c r="C32" s="77"/>
      <c r="D32" s="77"/>
      <c r="E32" s="77"/>
      <c r="F32" s="77"/>
      <c r="G32" s="211" t="e">
        <f t="shared" si="6"/>
        <v>#DIV/0!</v>
      </c>
      <c r="H32" s="249" t="e">
        <f t="shared" si="7"/>
        <v>#DIV/0!</v>
      </c>
      <c r="I32" s="74"/>
      <c r="J32" s="257" t="e">
        <f t="shared" si="8"/>
        <v>#DIV/0!</v>
      </c>
    </row>
    <row r="33" spans="1:11" ht="20.149999999999999" customHeight="1" x14ac:dyDescent="0.3">
      <c r="A33" s="113">
        <f t="shared" si="9"/>
        <v>18</v>
      </c>
      <c r="B33" s="77" t="s">
        <v>562</v>
      </c>
      <c r="C33" s="77"/>
      <c r="D33" s="77"/>
      <c r="E33" s="77"/>
      <c r="F33" s="77"/>
      <c r="G33" s="211" t="e">
        <f t="shared" si="6"/>
        <v>#DIV/0!</v>
      </c>
      <c r="H33" s="249" t="e">
        <f t="shared" si="7"/>
        <v>#DIV/0!</v>
      </c>
      <c r="I33" s="74"/>
      <c r="J33" s="257" t="e">
        <f t="shared" si="8"/>
        <v>#DIV/0!</v>
      </c>
    </row>
    <row r="34" spans="1:11" ht="20.149999999999999" customHeight="1" x14ac:dyDescent="0.3">
      <c r="A34" s="113">
        <f t="shared" si="9"/>
        <v>19</v>
      </c>
      <c r="B34" s="77" t="s">
        <v>563</v>
      </c>
      <c r="C34" s="77"/>
      <c r="D34" s="77"/>
      <c r="E34" s="77"/>
      <c r="F34" s="77"/>
      <c r="G34" s="211" t="e">
        <f t="shared" si="6"/>
        <v>#DIV/0!</v>
      </c>
      <c r="H34" s="249" t="e">
        <f t="shared" si="7"/>
        <v>#DIV/0!</v>
      </c>
      <c r="I34" s="74"/>
      <c r="J34" s="257" t="e">
        <f t="shared" si="8"/>
        <v>#DIV/0!</v>
      </c>
    </row>
    <row r="35" spans="1:11" ht="20.149999999999999" customHeight="1" x14ac:dyDescent="0.3">
      <c r="A35" s="113">
        <f t="shared" si="9"/>
        <v>20</v>
      </c>
      <c r="B35" s="77" t="s">
        <v>564</v>
      </c>
      <c r="C35" s="77"/>
      <c r="D35" s="77"/>
      <c r="E35" s="77"/>
      <c r="F35" s="114"/>
      <c r="G35" s="260" t="e">
        <f t="shared" ref="G35" si="10">I35/$G$9</f>
        <v>#DIV/0!</v>
      </c>
      <c r="H35" s="250" t="e">
        <f t="shared" ref="H35" si="11">I35/$H$9</f>
        <v>#DIV/0!</v>
      </c>
      <c r="I35" s="24"/>
      <c r="J35" s="257" t="e">
        <f t="shared" si="8"/>
        <v>#DIV/0!</v>
      </c>
    </row>
    <row r="36" spans="1:11" ht="20.149999999999999" customHeight="1" x14ac:dyDescent="0.3">
      <c r="A36" s="113">
        <f t="shared" si="9"/>
        <v>21</v>
      </c>
      <c r="B36" s="77" t="s">
        <v>565</v>
      </c>
      <c r="C36" s="77"/>
      <c r="D36" s="77"/>
      <c r="E36" s="77"/>
      <c r="F36" s="114"/>
      <c r="G36" s="211" t="e">
        <f t="shared" si="6"/>
        <v>#DIV/0!</v>
      </c>
      <c r="H36" s="249" t="e">
        <f t="shared" si="7"/>
        <v>#DIV/0!</v>
      </c>
      <c r="I36" s="24"/>
      <c r="J36" s="257" t="e">
        <f t="shared" si="8"/>
        <v>#DIV/0!</v>
      </c>
    </row>
    <row r="37" spans="1:11" ht="20.149999999999999" customHeight="1" x14ac:dyDescent="0.3">
      <c r="A37" s="113">
        <f t="shared" si="9"/>
        <v>22</v>
      </c>
      <c r="B37" s="77" t="s">
        <v>505</v>
      </c>
      <c r="C37" s="452"/>
      <c r="D37" s="452"/>
      <c r="E37" s="452"/>
      <c r="F37" s="453"/>
      <c r="G37" s="211" t="e">
        <f t="shared" si="6"/>
        <v>#DIV/0!</v>
      </c>
      <c r="H37" s="249" t="e">
        <f t="shared" si="7"/>
        <v>#DIV/0!</v>
      </c>
      <c r="I37" s="74"/>
      <c r="J37" s="257" t="e">
        <f t="shared" ref="J37:J41" si="12">I37/$I$126</f>
        <v>#DIV/0!</v>
      </c>
    </row>
    <row r="38" spans="1:11" ht="20.149999999999999" customHeight="1" x14ac:dyDescent="0.3">
      <c r="A38" s="113">
        <f t="shared" si="9"/>
        <v>23</v>
      </c>
      <c r="B38" s="77" t="s">
        <v>505</v>
      </c>
      <c r="C38" s="23"/>
      <c r="D38" s="23"/>
      <c r="E38" s="23"/>
      <c r="F38" s="222"/>
      <c r="G38" s="211" t="e">
        <f t="shared" si="6"/>
        <v>#DIV/0!</v>
      </c>
      <c r="H38" s="249" t="e">
        <f t="shared" si="7"/>
        <v>#DIV/0!</v>
      </c>
      <c r="I38" s="74"/>
      <c r="J38" s="257" t="e">
        <f t="shared" si="12"/>
        <v>#DIV/0!</v>
      </c>
    </row>
    <row r="39" spans="1:11" ht="20.149999999999999" customHeight="1" x14ac:dyDescent="0.3">
      <c r="A39" s="113">
        <f t="shared" si="9"/>
        <v>24</v>
      </c>
      <c r="B39" s="77" t="s">
        <v>505</v>
      </c>
      <c r="C39" s="23"/>
      <c r="D39" s="23"/>
      <c r="E39" s="23"/>
      <c r="F39" s="222"/>
      <c r="G39" s="211" t="e">
        <f t="shared" si="6"/>
        <v>#DIV/0!</v>
      </c>
      <c r="H39" s="249" t="e">
        <f t="shared" si="7"/>
        <v>#DIV/0!</v>
      </c>
      <c r="I39" s="74"/>
      <c r="J39" s="257" t="e">
        <f t="shared" si="12"/>
        <v>#DIV/0!</v>
      </c>
    </row>
    <row r="40" spans="1:11" ht="20.149999999999999" customHeight="1" x14ac:dyDescent="0.3">
      <c r="A40" s="113">
        <f t="shared" si="9"/>
        <v>25</v>
      </c>
      <c r="B40" s="77" t="s">
        <v>505</v>
      </c>
      <c r="C40" s="23"/>
      <c r="D40" s="23"/>
      <c r="E40" s="23"/>
      <c r="F40" s="222"/>
      <c r="G40" s="211" t="e">
        <f t="shared" si="6"/>
        <v>#DIV/0!</v>
      </c>
      <c r="H40" s="249" t="e">
        <f t="shared" si="7"/>
        <v>#DIV/0!</v>
      </c>
      <c r="I40" s="74"/>
      <c r="J40" s="257" t="e">
        <f t="shared" si="12"/>
        <v>#DIV/0!</v>
      </c>
    </row>
    <row r="41" spans="1:11" ht="20.149999999999999" customHeight="1" x14ac:dyDescent="0.3">
      <c r="A41" s="154">
        <f t="shared" si="9"/>
        <v>26</v>
      </c>
      <c r="B41" s="20" t="s">
        <v>505</v>
      </c>
      <c r="C41" s="230"/>
      <c r="D41" s="230"/>
      <c r="E41" s="230"/>
      <c r="F41" s="231"/>
      <c r="G41" s="252" t="e">
        <f t="shared" si="6"/>
        <v>#DIV/0!</v>
      </c>
      <c r="H41" s="261" t="e">
        <f t="shared" si="7"/>
        <v>#DIV/0!</v>
      </c>
      <c r="I41" s="18"/>
      <c r="J41" s="258" t="e">
        <f t="shared" si="12"/>
        <v>#DIV/0!</v>
      </c>
    </row>
    <row r="42" spans="1:11" ht="20.149999999999999" customHeight="1" x14ac:dyDescent="0.3">
      <c r="A42" s="289"/>
      <c r="B42" s="290"/>
      <c r="C42" s="290" t="s">
        <v>566</v>
      </c>
      <c r="D42" s="290"/>
      <c r="E42" s="290"/>
      <c r="F42" s="290"/>
      <c r="G42" s="254" t="e">
        <f t="shared" si="6"/>
        <v>#DIV/0!</v>
      </c>
      <c r="H42" s="255" t="e">
        <f t="shared" si="7"/>
        <v>#DIV/0!</v>
      </c>
      <c r="I42" s="254">
        <f>SUM(I25:I41)</f>
        <v>0</v>
      </c>
      <c r="J42" s="259" t="e">
        <f>I42/$I$126</f>
        <v>#DIV/0!</v>
      </c>
      <c r="K42" s="121"/>
    </row>
    <row r="43" spans="1:11" ht="20.149999999999999" customHeight="1" x14ac:dyDescent="0.3">
      <c r="A43" s="154"/>
      <c r="G43" s="194"/>
      <c r="H43" s="228"/>
      <c r="I43" s="194"/>
      <c r="J43" s="226"/>
    </row>
    <row r="44" spans="1:11" ht="20.149999999999999" customHeight="1" x14ac:dyDescent="0.3">
      <c r="A44" s="221" t="s">
        <v>567</v>
      </c>
      <c r="G44" s="194"/>
      <c r="H44" s="228"/>
      <c r="I44" s="194"/>
      <c r="J44" s="226"/>
    </row>
    <row r="45" spans="1:11" ht="20.149999999999999" customHeight="1" x14ac:dyDescent="0.3">
      <c r="A45" s="116">
        <f>A41+1</f>
        <v>27</v>
      </c>
      <c r="B45" s="171" t="s">
        <v>568</v>
      </c>
      <c r="C45" s="171"/>
      <c r="D45" s="171"/>
      <c r="E45" s="171"/>
      <c r="F45" s="171"/>
      <c r="G45" s="247" t="e">
        <f>I45/$G$9</f>
        <v>#DIV/0!</v>
      </c>
      <c r="H45" s="248" t="e">
        <f>I45/$H$9</f>
        <v>#DIV/0!</v>
      </c>
      <c r="I45" s="81"/>
      <c r="J45" s="256" t="e">
        <f t="shared" ref="J45:J72" si="13">I45/$I$126</f>
        <v>#DIV/0!</v>
      </c>
    </row>
    <row r="46" spans="1:11" ht="20.149999999999999" customHeight="1" x14ac:dyDescent="0.3">
      <c r="A46" s="113">
        <f>A45+1</f>
        <v>28</v>
      </c>
      <c r="B46" s="77" t="s">
        <v>569</v>
      </c>
      <c r="C46" s="77"/>
      <c r="D46" s="77"/>
      <c r="E46" s="77"/>
      <c r="F46" s="77"/>
      <c r="G46" s="211" t="e">
        <f>I46/$G$9</f>
        <v>#DIV/0!</v>
      </c>
      <c r="H46" s="249" t="e">
        <f>I46/$H$9</f>
        <v>#DIV/0!</v>
      </c>
      <c r="I46" s="74"/>
      <c r="J46" s="257" t="e">
        <f t="shared" si="13"/>
        <v>#DIV/0!</v>
      </c>
    </row>
    <row r="47" spans="1:11" ht="20.149999999999999" customHeight="1" x14ac:dyDescent="0.3">
      <c r="A47" s="113">
        <f t="shared" ref="A47:A71" si="14">A46+1</f>
        <v>29</v>
      </c>
      <c r="B47" s="77" t="s">
        <v>570</v>
      </c>
      <c r="C47" s="77"/>
      <c r="D47" s="77"/>
      <c r="E47" s="77"/>
      <c r="F47" s="77"/>
      <c r="G47" s="211" t="e">
        <f>I47/$G$9</f>
        <v>#DIV/0!</v>
      </c>
      <c r="H47" s="249" t="e">
        <f>I47/$H$9</f>
        <v>#DIV/0!</v>
      </c>
      <c r="I47" s="74"/>
      <c r="J47" s="257" t="e">
        <f t="shared" si="13"/>
        <v>#DIV/0!</v>
      </c>
    </row>
    <row r="48" spans="1:11" ht="20.149999999999999" customHeight="1" x14ac:dyDescent="0.3">
      <c r="A48" s="113">
        <f t="shared" si="14"/>
        <v>30</v>
      </c>
      <c r="B48" s="77" t="s">
        <v>571</v>
      </c>
      <c r="C48" s="77"/>
      <c r="D48" s="77"/>
      <c r="E48" s="77"/>
      <c r="F48" s="77"/>
      <c r="G48" s="211" t="e">
        <f t="shared" ref="G48" si="15">I48/$G$9</f>
        <v>#DIV/0!</v>
      </c>
      <c r="H48" s="249" t="e">
        <f t="shared" ref="H48" si="16">I48/$H$9</f>
        <v>#DIV/0!</v>
      </c>
      <c r="I48" s="74"/>
      <c r="J48" s="257" t="e">
        <f t="shared" si="13"/>
        <v>#DIV/0!</v>
      </c>
    </row>
    <row r="49" spans="1:10" ht="20.149999999999999" customHeight="1" x14ac:dyDescent="0.3">
      <c r="A49" s="113">
        <f t="shared" si="14"/>
        <v>31</v>
      </c>
      <c r="B49" s="77" t="s">
        <v>572</v>
      </c>
      <c r="C49" s="77"/>
      <c r="D49" s="77"/>
      <c r="E49" s="77"/>
      <c r="F49" s="77"/>
      <c r="G49" s="211" t="e">
        <f>I49/$G$9</f>
        <v>#DIV/0!</v>
      </c>
      <c r="H49" s="249" t="e">
        <f>I49/$H$9</f>
        <v>#DIV/0!</v>
      </c>
      <c r="I49" s="74"/>
      <c r="J49" s="257" t="e">
        <f t="shared" si="13"/>
        <v>#DIV/0!</v>
      </c>
    </row>
    <row r="50" spans="1:10" ht="20.149999999999999" customHeight="1" x14ac:dyDescent="0.3">
      <c r="A50" s="113">
        <f t="shared" si="14"/>
        <v>32</v>
      </c>
      <c r="B50" s="77" t="s">
        <v>573</v>
      </c>
      <c r="C50" s="77"/>
      <c r="D50" s="77"/>
      <c r="E50" s="77"/>
      <c r="F50" s="77"/>
      <c r="G50" s="211" t="e">
        <f>I50/$G$9</f>
        <v>#DIV/0!</v>
      </c>
      <c r="H50" s="249" t="e">
        <f>I50/$H$9</f>
        <v>#DIV/0!</v>
      </c>
      <c r="I50" s="74"/>
      <c r="J50" s="257" t="e">
        <f t="shared" si="13"/>
        <v>#DIV/0!</v>
      </c>
    </row>
    <row r="51" spans="1:10" ht="20.149999999999999" customHeight="1" x14ac:dyDescent="0.3">
      <c r="A51" s="113">
        <f t="shared" si="14"/>
        <v>33</v>
      </c>
      <c r="B51" s="77" t="s">
        <v>574</v>
      </c>
      <c r="C51" s="77"/>
      <c r="D51" s="77"/>
      <c r="E51" s="77"/>
      <c r="F51" s="77"/>
      <c r="G51" s="211" t="e">
        <f t="shared" ref="G51:G55" si="17">I51/$G$9</f>
        <v>#DIV/0!</v>
      </c>
      <c r="H51" s="249" t="e">
        <f t="shared" ref="H51:H55" si="18">I51/$H$9</f>
        <v>#DIV/0!</v>
      </c>
      <c r="I51" s="74"/>
      <c r="J51" s="257" t="e">
        <f t="shared" si="13"/>
        <v>#DIV/0!</v>
      </c>
    </row>
    <row r="52" spans="1:10" ht="20.149999999999999" customHeight="1" x14ac:dyDescent="0.3">
      <c r="A52" s="113">
        <f t="shared" si="14"/>
        <v>34</v>
      </c>
      <c r="B52" s="77" t="s">
        <v>575</v>
      </c>
      <c r="C52" s="77"/>
      <c r="D52" s="77"/>
      <c r="E52" s="77"/>
      <c r="F52" s="77"/>
      <c r="G52" s="211" t="e">
        <f t="shared" si="17"/>
        <v>#DIV/0!</v>
      </c>
      <c r="H52" s="249" t="e">
        <f t="shared" si="18"/>
        <v>#DIV/0!</v>
      </c>
      <c r="I52" s="74"/>
      <c r="J52" s="257" t="e">
        <f t="shared" si="13"/>
        <v>#DIV/0!</v>
      </c>
    </row>
    <row r="53" spans="1:10" ht="20.149999999999999" customHeight="1" x14ac:dyDescent="0.3">
      <c r="A53" s="113">
        <f t="shared" si="14"/>
        <v>35</v>
      </c>
      <c r="B53" s="77" t="s">
        <v>576</v>
      </c>
      <c r="C53" s="77"/>
      <c r="D53" s="77"/>
      <c r="E53" s="77"/>
      <c r="F53" s="77"/>
      <c r="G53" s="211" t="e">
        <f t="shared" ref="G53" si="19">I53/$G$9</f>
        <v>#DIV/0!</v>
      </c>
      <c r="H53" s="249" t="e">
        <f t="shared" ref="H53" si="20">I53/$H$9</f>
        <v>#DIV/0!</v>
      </c>
      <c r="I53" s="74"/>
      <c r="J53" s="257" t="e">
        <f t="shared" si="13"/>
        <v>#DIV/0!</v>
      </c>
    </row>
    <row r="54" spans="1:10" ht="20.149999999999999" customHeight="1" x14ac:dyDescent="0.3">
      <c r="A54" s="113">
        <f t="shared" si="14"/>
        <v>36</v>
      </c>
      <c r="B54" s="77" t="s">
        <v>577</v>
      </c>
      <c r="C54" s="77"/>
      <c r="D54" s="77"/>
      <c r="E54" s="77"/>
      <c r="F54" s="77"/>
      <c r="G54" s="211" t="e">
        <f t="shared" si="17"/>
        <v>#DIV/0!</v>
      </c>
      <c r="H54" s="249" t="e">
        <f t="shared" si="18"/>
        <v>#DIV/0!</v>
      </c>
      <c r="I54" s="74"/>
      <c r="J54" s="257" t="e">
        <f t="shared" si="13"/>
        <v>#DIV/0!</v>
      </c>
    </row>
    <row r="55" spans="1:10" ht="20.149999999999999" customHeight="1" x14ac:dyDescent="0.3">
      <c r="A55" s="113">
        <f t="shared" si="14"/>
        <v>37</v>
      </c>
      <c r="B55" s="77" t="s">
        <v>578</v>
      </c>
      <c r="C55" s="77"/>
      <c r="D55" s="77"/>
      <c r="E55" s="77"/>
      <c r="F55" s="77"/>
      <c r="G55" s="211" t="e">
        <f t="shared" si="17"/>
        <v>#DIV/0!</v>
      </c>
      <c r="H55" s="249" t="e">
        <f t="shared" si="18"/>
        <v>#DIV/0!</v>
      </c>
      <c r="I55" s="74"/>
      <c r="J55" s="257" t="e">
        <f t="shared" si="13"/>
        <v>#DIV/0!</v>
      </c>
    </row>
    <row r="56" spans="1:10" ht="20.149999999999999" customHeight="1" x14ac:dyDescent="0.3">
      <c r="A56" s="113">
        <f t="shared" si="14"/>
        <v>38</v>
      </c>
      <c r="B56" s="77" t="s">
        <v>579</v>
      </c>
      <c r="C56" s="77"/>
      <c r="D56" s="77"/>
      <c r="E56" s="77"/>
      <c r="F56" s="77"/>
      <c r="G56" s="211" t="e">
        <f t="shared" ref="G56:G64" si="21">I56/$G$9</f>
        <v>#DIV/0!</v>
      </c>
      <c r="H56" s="249" t="e">
        <f t="shared" ref="H56:H64" si="22">I56/$H$9</f>
        <v>#DIV/0!</v>
      </c>
      <c r="I56" s="74"/>
      <c r="J56" s="257" t="e">
        <f t="shared" si="13"/>
        <v>#DIV/0!</v>
      </c>
    </row>
    <row r="57" spans="1:10" ht="20.149999999999999" customHeight="1" x14ac:dyDescent="0.3">
      <c r="A57" s="113">
        <f t="shared" si="14"/>
        <v>39</v>
      </c>
      <c r="B57" s="77" t="s">
        <v>580</v>
      </c>
      <c r="C57" s="77"/>
      <c r="D57" s="77"/>
      <c r="E57" s="77"/>
      <c r="F57" s="77"/>
      <c r="G57" s="211" t="e">
        <f t="shared" si="21"/>
        <v>#DIV/0!</v>
      </c>
      <c r="H57" s="249" t="e">
        <f t="shared" si="22"/>
        <v>#DIV/0!</v>
      </c>
      <c r="I57" s="74"/>
      <c r="J57" s="257" t="e">
        <f t="shared" si="13"/>
        <v>#DIV/0!</v>
      </c>
    </row>
    <row r="58" spans="1:10" ht="20.149999999999999" customHeight="1" x14ac:dyDescent="0.3">
      <c r="A58" s="113">
        <f t="shared" si="14"/>
        <v>40</v>
      </c>
      <c r="B58" s="77" t="s">
        <v>565</v>
      </c>
      <c r="C58" s="77"/>
      <c r="D58" s="77"/>
      <c r="E58" s="77"/>
      <c r="F58" s="77"/>
      <c r="G58" s="211" t="e">
        <f t="shared" si="21"/>
        <v>#DIV/0!</v>
      </c>
      <c r="H58" s="249" t="e">
        <f t="shared" si="22"/>
        <v>#DIV/0!</v>
      </c>
      <c r="I58" s="74"/>
      <c r="J58" s="257" t="e">
        <f t="shared" si="13"/>
        <v>#DIV/0!</v>
      </c>
    </row>
    <row r="59" spans="1:10" ht="20.149999999999999" customHeight="1" x14ac:dyDescent="0.3">
      <c r="A59" s="113">
        <f t="shared" si="14"/>
        <v>41</v>
      </c>
      <c r="B59" s="77" t="s">
        <v>581</v>
      </c>
      <c r="C59" s="77"/>
      <c r="D59" s="77"/>
      <c r="E59" s="77"/>
      <c r="F59" s="77"/>
      <c r="G59" s="211" t="e">
        <f t="shared" si="21"/>
        <v>#DIV/0!</v>
      </c>
      <c r="H59" s="249" t="e">
        <f t="shared" si="22"/>
        <v>#DIV/0!</v>
      </c>
      <c r="I59" s="74"/>
      <c r="J59" s="257" t="e">
        <f t="shared" si="13"/>
        <v>#DIV/0!</v>
      </c>
    </row>
    <row r="60" spans="1:10" ht="20.149999999999999" customHeight="1" x14ac:dyDescent="0.3">
      <c r="A60" s="113">
        <f t="shared" si="14"/>
        <v>42</v>
      </c>
      <c r="B60" s="77" t="s">
        <v>582</v>
      </c>
      <c r="C60" s="77"/>
      <c r="D60" s="77"/>
      <c r="E60" s="77"/>
      <c r="F60" s="77"/>
      <c r="G60" s="211" t="e">
        <f t="shared" si="21"/>
        <v>#DIV/0!</v>
      </c>
      <c r="H60" s="249" t="e">
        <f t="shared" si="22"/>
        <v>#DIV/0!</v>
      </c>
      <c r="I60" s="74"/>
      <c r="J60" s="257" t="e">
        <f t="shared" si="13"/>
        <v>#DIV/0!</v>
      </c>
    </row>
    <row r="61" spans="1:10" ht="20.149999999999999" customHeight="1" x14ac:dyDescent="0.3">
      <c r="A61" s="113">
        <f t="shared" si="14"/>
        <v>43</v>
      </c>
      <c r="B61" s="77" t="s">
        <v>583</v>
      </c>
      <c r="C61" s="77"/>
      <c r="D61" s="77"/>
      <c r="E61" s="77"/>
      <c r="F61" s="77"/>
      <c r="G61" s="211" t="e">
        <f t="shared" si="21"/>
        <v>#DIV/0!</v>
      </c>
      <c r="H61" s="249" t="e">
        <f t="shared" si="22"/>
        <v>#DIV/0!</v>
      </c>
      <c r="I61" s="74"/>
      <c r="J61" s="257" t="e">
        <f t="shared" si="13"/>
        <v>#DIV/0!</v>
      </c>
    </row>
    <row r="62" spans="1:10" ht="20.149999999999999" customHeight="1" x14ac:dyDescent="0.3">
      <c r="A62" s="113">
        <f t="shared" si="14"/>
        <v>44</v>
      </c>
      <c r="B62" s="77" t="s">
        <v>584</v>
      </c>
      <c r="C62" s="77"/>
      <c r="D62" s="77"/>
      <c r="E62" s="77"/>
      <c r="F62" s="77"/>
      <c r="G62" s="211" t="e">
        <f t="shared" si="21"/>
        <v>#DIV/0!</v>
      </c>
      <c r="H62" s="249" t="e">
        <f t="shared" si="22"/>
        <v>#DIV/0!</v>
      </c>
      <c r="I62" s="74"/>
      <c r="J62" s="257" t="e">
        <f t="shared" si="13"/>
        <v>#DIV/0!</v>
      </c>
    </row>
    <row r="63" spans="1:10" ht="20.149999999999999" customHeight="1" x14ac:dyDescent="0.3">
      <c r="A63" s="113">
        <f t="shared" si="14"/>
        <v>45</v>
      </c>
      <c r="B63" s="77" t="s">
        <v>585</v>
      </c>
      <c r="C63" s="77"/>
      <c r="D63" s="77"/>
      <c r="E63" s="77"/>
      <c r="F63" s="77"/>
      <c r="G63" s="211" t="e">
        <f t="shared" si="21"/>
        <v>#DIV/0!</v>
      </c>
      <c r="H63" s="249" t="e">
        <f t="shared" si="22"/>
        <v>#DIV/0!</v>
      </c>
      <c r="I63" s="74"/>
      <c r="J63" s="257" t="e">
        <f t="shared" si="13"/>
        <v>#DIV/0!</v>
      </c>
    </row>
    <row r="64" spans="1:10" ht="20.149999999999999" customHeight="1" x14ac:dyDescent="0.3">
      <c r="A64" s="113">
        <f t="shared" si="14"/>
        <v>46</v>
      </c>
      <c r="B64" s="77" t="s">
        <v>586</v>
      </c>
      <c r="C64" s="77"/>
      <c r="D64" s="77"/>
      <c r="E64" s="77"/>
      <c r="F64" s="77"/>
      <c r="G64" s="211" t="e">
        <f t="shared" si="21"/>
        <v>#DIV/0!</v>
      </c>
      <c r="H64" s="249" t="e">
        <f t="shared" si="22"/>
        <v>#DIV/0!</v>
      </c>
      <c r="I64" s="74"/>
      <c r="J64" s="257" t="e">
        <f t="shared" si="13"/>
        <v>#DIV/0!</v>
      </c>
    </row>
    <row r="65" spans="1:11" ht="20.149999999999999" customHeight="1" x14ac:dyDescent="0.3">
      <c r="A65" s="113">
        <f t="shared" si="14"/>
        <v>47</v>
      </c>
      <c r="B65" s="77" t="s">
        <v>587</v>
      </c>
      <c r="C65" s="77"/>
      <c r="D65" s="77"/>
      <c r="E65" s="77"/>
      <c r="F65" s="77"/>
      <c r="G65" s="211" t="e">
        <f t="shared" ref="G65" si="23">I65/$G$9</f>
        <v>#DIV/0!</v>
      </c>
      <c r="H65" s="249" t="e">
        <f t="shared" ref="H65" si="24">I65/$H$9</f>
        <v>#DIV/0!</v>
      </c>
      <c r="I65" s="74"/>
      <c r="J65" s="257" t="e">
        <f t="shared" si="13"/>
        <v>#DIV/0!</v>
      </c>
    </row>
    <row r="66" spans="1:11" ht="20.149999999999999" customHeight="1" x14ac:dyDescent="0.3">
      <c r="A66" s="113">
        <f t="shared" si="14"/>
        <v>48</v>
      </c>
      <c r="B66" s="77" t="s">
        <v>588</v>
      </c>
      <c r="C66" s="77"/>
      <c r="D66" s="77"/>
      <c r="E66" s="77"/>
      <c r="F66" s="77"/>
      <c r="G66" s="211" t="e">
        <f>I66/$G$9</f>
        <v>#DIV/0!</v>
      </c>
      <c r="H66" s="249" t="e">
        <f>I66/$H$9</f>
        <v>#DIV/0!</v>
      </c>
      <c r="I66" s="74"/>
      <c r="J66" s="257" t="e">
        <f t="shared" si="13"/>
        <v>#DIV/0!</v>
      </c>
    </row>
    <row r="67" spans="1:11" ht="20.149999999999999" customHeight="1" x14ac:dyDescent="0.3">
      <c r="A67" s="113">
        <f t="shared" si="14"/>
        <v>49</v>
      </c>
      <c r="B67" s="77" t="s">
        <v>505</v>
      </c>
      <c r="C67" s="23"/>
      <c r="D67" s="23"/>
      <c r="E67" s="23"/>
      <c r="F67" s="222"/>
      <c r="G67" s="211" t="e">
        <f t="shared" ref="G67" si="25">I67/$G$9</f>
        <v>#DIV/0!</v>
      </c>
      <c r="H67" s="249" t="e">
        <f t="shared" ref="H67" si="26">I67/$H$9</f>
        <v>#DIV/0!</v>
      </c>
      <c r="I67" s="74"/>
      <c r="J67" s="257" t="e">
        <f t="shared" si="13"/>
        <v>#DIV/0!</v>
      </c>
    </row>
    <row r="68" spans="1:11" ht="20.149999999999999" customHeight="1" x14ac:dyDescent="0.3">
      <c r="A68" s="113">
        <f t="shared" si="14"/>
        <v>50</v>
      </c>
      <c r="B68" s="77" t="s">
        <v>505</v>
      </c>
      <c r="C68" s="23"/>
      <c r="D68" s="23"/>
      <c r="E68" s="23"/>
      <c r="F68" s="222"/>
      <c r="G68" s="211" t="e">
        <f>I68/$G$9</f>
        <v>#DIV/0!</v>
      </c>
      <c r="H68" s="249" t="e">
        <f>I68/$H$9</f>
        <v>#DIV/0!</v>
      </c>
      <c r="I68" s="74"/>
      <c r="J68" s="257" t="e">
        <f t="shared" si="13"/>
        <v>#DIV/0!</v>
      </c>
    </row>
    <row r="69" spans="1:11" ht="20.149999999999999" customHeight="1" x14ac:dyDescent="0.3">
      <c r="A69" s="113">
        <f t="shared" si="14"/>
        <v>51</v>
      </c>
      <c r="B69" s="77" t="s">
        <v>505</v>
      </c>
      <c r="C69" s="23"/>
      <c r="D69" s="23"/>
      <c r="E69" s="23"/>
      <c r="F69" s="222"/>
      <c r="G69" s="211" t="e">
        <f>I69/$G$9</f>
        <v>#DIV/0!</v>
      </c>
      <c r="H69" s="249" t="e">
        <f>I69/$H$9</f>
        <v>#DIV/0!</v>
      </c>
      <c r="I69" s="74"/>
      <c r="J69" s="257" t="e">
        <f t="shared" si="13"/>
        <v>#DIV/0!</v>
      </c>
    </row>
    <row r="70" spans="1:11" ht="20.149999999999999" customHeight="1" x14ac:dyDescent="0.3">
      <c r="A70" s="113">
        <f t="shared" si="14"/>
        <v>52</v>
      </c>
      <c r="B70" s="77" t="s">
        <v>505</v>
      </c>
      <c r="C70" s="23"/>
      <c r="D70" s="23"/>
      <c r="E70" s="23"/>
      <c r="F70" s="222"/>
      <c r="G70" s="211" t="e">
        <f>I70/$G$9</f>
        <v>#DIV/0!</v>
      </c>
      <c r="H70" s="249" t="e">
        <f>I70/$H$9</f>
        <v>#DIV/0!</v>
      </c>
      <c r="I70" s="74"/>
      <c r="J70" s="257" t="e">
        <f t="shared" si="13"/>
        <v>#DIV/0!</v>
      </c>
    </row>
    <row r="71" spans="1:11" ht="20.149999999999999" customHeight="1" x14ac:dyDescent="0.3">
      <c r="A71" s="154">
        <f t="shared" si="14"/>
        <v>53</v>
      </c>
      <c r="B71" s="20" t="s">
        <v>505</v>
      </c>
      <c r="C71" s="230"/>
      <c r="D71" s="230"/>
      <c r="E71" s="230"/>
      <c r="F71" s="231"/>
      <c r="G71" s="252" t="e">
        <f>I71/$G$9</f>
        <v>#DIV/0!</v>
      </c>
      <c r="H71" s="261" t="e">
        <f>I71/$H$9</f>
        <v>#DIV/0!</v>
      </c>
      <c r="I71" s="16"/>
      <c r="J71" s="258" t="e">
        <f t="shared" si="13"/>
        <v>#DIV/0!</v>
      </c>
    </row>
    <row r="72" spans="1:11" ht="20.149999999999999" customHeight="1" x14ac:dyDescent="0.3">
      <c r="A72" s="289"/>
      <c r="B72" s="290"/>
      <c r="C72" s="290" t="s">
        <v>589</v>
      </c>
      <c r="D72" s="290"/>
      <c r="E72" s="290"/>
      <c r="F72" s="290"/>
      <c r="G72" s="254" t="e">
        <f>I72/$G$9</f>
        <v>#DIV/0!</v>
      </c>
      <c r="H72" s="255" t="e">
        <f>I72/$H$9</f>
        <v>#DIV/0!</v>
      </c>
      <c r="I72" s="254">
        <f>SUM(I45:I71)</f>
        <v>0</v>
      </c>
      <c r="J72" s="259" t="e">
        <f t="shared" si="13"/>
        <v>#DIV/0!</v>
      </c>
      <c r="K72" s="121"/>
    </row>
    <row r="73" spans="1:11" ht="19.5" customHeight="1" x14ac:dyDescent="0.3">
      <c r="A73" s="154"/>
      <c r="G73" s="194"/>
      <c r="H73" s="228"/>
      <c r="I73" s="194"/>
      <c r="J73" s="226"/>
    </row>
    <row r="74" spans="1:11" ht="20.149999999999999" customHeight="1" x14ac:dyDescent="0.3">
      <c r="A74" s="221" t="s">
        <v>590</v>
      </c>
      <c r="G74" s="194"/>
      <c r="H74" s="228"/>
      <c r="I74" s="194"/>
      <c r="J74" s="226"/>
    </row>
    <row r="75" spans="1:11" ht="20.149999999999999" customHeight="1" x14ac:dyDescent="0.3">
      <c r="A75" s="116">
        <f>A71+1</f>
        <v>54</v>
      </c>
      <c r="B75" s="171" t="s">
        <v>591</v>
      </c>
      <c r="C75" s="171"/>
      <c r="D75" s="171"/>
      <c r="E75" s="171"/>
      <c r="F75" s="171"/>
      <c r="G75" s="247" t="e">
        <f t="shared" ref="G75:G85" si="27">I75/$G$9</f>
        <v>#DIV/0!</v>
      </c>
      <c r="H75" s="248" t="e">
        <f t="shared" ref="H75:H85" si="28">I75/$H$9</f>
        <v>#DIV/0!</v>
      </c>
      <c r="I75" s="81"/>
      <c r="J75" s="256" t="e">
        <f t="shared" ref="J75:J85" si="29">I75/$I$126</f>
        <v>#DIV/0!</v>
      </c>
    </row>
    <row r="76" spans="1:11" ht="20.149999999999999" customHeight="1" x14ac:dyDescent="0.3">
      <c r="A76" s="113">
        <f t="shared" ref="A76:A88" si="30">A75+1</f>
        <v>55</v>
      </c>
      <c r="B76" s="77" t="s">
        <v>592</v>
      </c>
      <c r="C76" s="77"/>
      <c r="D76" s="77"/>
      <c r="E76" s="77"/>
      <c r="F76" s="77"/>
      <c r="G76" s="211" t="e">
        <f t="shared" si="27"/>
        <v>#DIV/0!</v>
      </c>
      <c r="H76" s="249" t="e">
        <f t="shared" si="28"/>
        <v>#DIV/0!</v>
      </c>
      <c r="I76" s="74"/>
      <c r="J76" s="257" t="e">
        <f t="shared" si="29"/>
        <v>#DIV/0!</v>
      </c>
    </row>
    <row r="77" spans="1:11" ht="20.149999999999999" customHeight="1" x14ac:dyDescent="0.3">
      <c r="A77" s="113">
        <f t="shared" si="30"/>
        <v>56</v>
      </c>
      <c r="B77" s="77" t="s">
        <v>593</v>
      </c>
      <c r="C77" s="77"/>
      <c r="D77" s="77"/>
      <c r="E77" s="77"/>
      <c r="F77" s="77"/>
      <c r="G77" s="211" t="e">
        <f t="shared" si="27"/>
        <v>#DIV/0!</v>
      </c>
      <c r="H77" s="249" t="e">
        <f t="shared" si="28"/>
        <v>#DIV/0!</v>
      </c>
      <c r="I77" s="74"/>
      <c r="J77" s="257" t="e">
        <f t="shared" si="29"/>
        <v>#DIV/0!</v>
      </c>
    </row>
    <row r="78" spans="1:11" ht="20.149999999999999" customHeight="1" x14ac:dyDescent="0.3">
      <c r="A78" s="113">
        <f t="shared" si="30"/>
        <v>57</v>
      </c>
      <c r="B78" s="77" t="s">
        <v>594</v>
      </c>
      <c r="C78" s="77"/>
      <c r="D78" s="77"/>
      <c r="E78" s="77"/>
      <c r="F78" s="77"/>
      <c r="G78" s="211" t="e">
        <f t="shared" si="27"/>
        <v>#DIV/0!</v>
      </c>
      <c r="H78" s="249" t="e">
        <f t="shared" si="28"/>
        <v>#DIV/0!</v>
      </c>
      <c r="I78" s="74"/>
      <c r="J78" s="257" t="e">
        <f t="shared" si="29"/>
        <v>#DIV/0!</v>
      </c>
    </row>
    <row r="79" spans="1:11" ht="20.149999999999999" customHeight="1" x14ac:dyDescent="0.3">
      <c r="A79" s="113">
        <f t="shared" si="30"/>
        <v>58</v>
      </c>
      <c r="B79" s="77" t="s">
        <v>595</v>
      </c>
      <c r="C79" s="77"/>
      <c r="D79" s="77"/>
      <c r="E79" s="77"/>
      <c r="F79" s="77"/>
      <c r="G79" s="211" t="e">
        <f t="shared" si="27"/>
        <v>#DIV/0!</v>
      </c>
      <c r="H79" s="249" t="e">
        <f t="shared" si="28"/>
        <v>#DIV/0!</v>
      </c>
      <c r="I79" s="74"/>
      <c r="J79" s="257" t="e">
        <f t="shared" si="29"/>
        <v>#DIV/0!</v>
      </c>
    </row>
    <row r="80" spans="1:11" ht="20.149999999999999" customHeight="1" x14ac:dyDescent="0.3">
      <c r="A80" s="113">
        <f t="shared" si="30"/>
        <v>59</v>
      </c>
      <c r="B80" s="77" t="s">
        <v>596</v>
      </c>
      <c r="C80" s="77"/>
      <c r="D80" s="77"/>
      <c r="E80" s="77"/>
      <c r="F80" s="77"/>
      <c r="G80" s="211" t="e">
        <f t="shared" si="27"/>
        <v>#DIV/0!</v>
      </c>
      <c r="H80" s="249" t="e">
        <f t="shared" si="28"/>
        <v>#DIV/0!</v>
      </c>
      <c r="I80" s="74"/>
      <c r="J80" s="257" t="e">
        <f t="shared" si="29"/>
        <v>#DIV/0!</v>
      </c>
    </row>
    <row r="81" spans="1:11" ht="20.149999999999999" customHeight="1" x14ac:dyDescent="0.3">
      <c r="A81" s="113">
        <f t="shared" si="30"/>
        <v>60</v>
      </c>
      <c r="B81" s="77" t="s">
        <v>597</v>
      </c>
      <c r="C81" s="77"/>
      <c r="D81" s="77"/>
      <c r="E81" s="77"/>
      <c r="F81" s="77"/>
      <c r="G81" s="211" t="e">
        <f t="shared" si="27"/>
        <v>#DIV/0!</v>
      </c>
      <c r="H81" s="249" t="e">
        <f t="shared" si="28"/>
        <v>#DIV/0!</v>
      </c>
      <c r="I81" s="74"/>
      <c r="J81" s="257" t="e">
        <f t="shared" si="29"/>
        <v>#DIV/0!</v>
      </c>
    </row>
    <row r="82" spans="1:11" ht="20.149999999999999" customHeight="1" x14ac:dyDescent="0.3">
      <c r="A82" s="113">
        <f t="shared" si="30"/>
        <v>61</v>
      </c>
      <c r="B82" s="77" t="s">
        <v>598</v>
      </c>
      <c r="C82" s="77"/>
      <c r="D82" s="77"/>
      <c r="E82" s="77"/>
      <c r="F82" s="77"/>
      <c r="G82" s="211" t="e">
        <f t="shared" si="27"/>
        <v>#DIV/0!</v>
      </c>
      <c r="H82" s="249" t="e">
        <f t="shared" si="28"/>
        <v>#DIV/0!</v>
      </c>
      <c r="I82" s="74"/>
      <c r="J82" s="257" t="e">
        <f t="shared" si="29"/>
        <v>#DIV/0!</v>
      </c>
    </row>
    <row r="83" spans="1:11" ht="20.149999999999999" customHeight="1" x14ac:dyDescent="0.3">
      <c r="A83" s="113">
        <f t="shared" si="30"/>
        <v>62</v>
      </c>
      <c r="B83" s="77" t="s">
        <v>599</v>
      </c>
      <c r="C83" s="77"/>
      <c r="D83" s="77"/>
      <c r="E83" s="77"/>
      <c r="F83" s="77"/>
      <c r="G83" s="211" t="e">
        <f t="shared" si="27"/>
        <v>#DIV/0!</v>
      </c>
      <c r="H83" s="249" t="e">
        <f t="shared" si="28"/>
        <v>#DIV/0!</v>
      </c>
      <c r="I83" s="74"/>
      <c r="J83" s="257" t="e">
        <f t="shared" si="29"/>
        <v>#DIV/0!</v>
      </c>
    </row>
    <row r="84" spans="1:11" ht="20.149999999999999" customHeight="1" x14ac:dyDescent="0.3">
      <c r="A84" s="113">
        <f t="shared" si="30"/>
        <v>63</v>
      </c>
      <c r="B84" s="77" t="s">
        <v>505</v>
      </c>
      <c r="C84" s="23"/>
      <c r="D84" s="23"/>
      <c r="E84" s="23"/>
      <c r="F84" s="222"/>
      <c r="G84" s="211" t="e">
        <f t="shared" si="27"/>
        <v>#DIV/0!</v>
      </c>
      <c r="H84" s="249" t="e">
        <f t="shared" si="28"/>
        <v>#DIV/0!</v>
      </c>
      <c r="I84" s="74"/>
      <c r="J84" s="257" t="e">
        <f t="shared" si="29"/>
        <v>#DIV/0!</v>
      </c>
    </row>
    <row r="85" spans="1:11" ht="20.149999999999999" customHeight="1" x14ac:dyDescent="0.3">
      <c r="A85" s="113">
        <f t="shared" si="30"/>
        <v>64</v>
      </c>
      <c r="B85" s="77" t="s">
        <v>505</v>
      </c>
      <c r="C85" s="23"/>
      <c r="D85" s="23"/>
      <c r="E85" s="23"/>
      <c r="F85" s="222"/>
      <c r="G85" s="211" t="e">
        <f t="shared" si="27"/>
        <v>#DIV/0!</v>
      </c>
      <c r="H85" s="250" t="e">
        <f t="shared" si="28"/>
        <v>#DIV/0!</v>
      </c>
      <c r="I85" s="74"/>
      <c r="J85" s="257" t="e">
        <f t="shared" si="29"/>
        <v>#DIV/0!</v>
      </c>
    </row>
    <row r="86" spans="1:11" ht="20.149999999999999" customHeight="1" x14ac:dyDescent="0.3">
      <c r="A86" s="113">
        <f t="shared" si="30"/>
        <v>65</v>
      </c>
      <c r="B86" s="77" t="s">
        <v>505</v>
      </c>
      <c r="C86" s="23"/>
      <c r="D86" s="23"/>
      <c r="E86" s="23"/>
      <c r="F86" s="222"/>
      <c r="G86" s="211" t="e">
        <f t="shared" ref="G86:G88" si="31">I86/$G$9</f>
        <v>#DIV/0!</v>
      </c>
      <c r="H86" s="250" t="e">
        <f t="shared" ref="H86:H88" si="32">I86/$H$9</f>
        <v>#DIV/0!</v>
      </c>
      <c r="I86" s="24"/>
      <c r="J86" s="257" t="e">
        <f t="shared" ref="J86:J88" si="33">I86/$I$126</f>
        <v>#DIV/0!</v>
      </c>
    </row>
    <row r="87" spans="1:11" ht="20.149999999999999" customHeight="1" x14ac:dyDescent="0.3">
      <c r="A87" s="113">
        <f t="shared" si="30"/>
        <v>66</v>
      </c>
      <c r="B87" s="77" t="s">
        <v>505</v>
      </c>
      <c r="C87" s="23"/>
      <c r="D87" s="23"/>
      <c r="E87" s="23"/>
      <c r="F87" s="222"/>
      <c r="G87" s="211" t="e">
        <f t="shared" si="31"/>
        <v>#DIV/0!</v>
      </c>
      <c r="H87" s="250" t="e">
        <f t="shared" si="32"/>
        <v>#DIV/0!</v>
      </c>
      <c r="I87" s="24"/>
      <c r="J87" s="257" t="e">
        <f t="shared" si="33"/>
        <v>#DIV/0!</v>
      </c>
    </row>
    <row r="88" spans="1:11" ht="20.149999999999999" customHeight="1" x14ac:dyDescent="0.3">
      <c r="A88" s="154">
        <f t="shared" si="30"/>
        <v>67</v>
      </c>
      <c r="B88" s="20" t="s">
        <v>505</v>
      </c>
      <c r="C88" s="230"/>
      <c r="D88" s="230"/>
      <c r="E88" s="230"/>
      <c r="F88" s="231"/>
      <c r="G88" s="252" t="e">
        <f t="shared" si="31"/>
        <v>#DIV/0!</v>
      </c>
      <c r="H88" s="253" t="e">
        <f t="shared" si="32"/>
        <v>#DIV/0!</v>
      </c>
      <c r="I88" s="18"/>
      <c r="J88" s="258" t="e">
        <f t="shared" si="33"/>
        <v>#DIV/0!</v>
      </c>
    </row>
    <row r="89" spans="1:11" ht="20.149999999999999" customHeight="1" x14ac:dyDescent="0.3">
      <c r="A89" s="289"/>
      <c r="B89" s="290"/>
      <c r="C89" s="290" t="s">
        <v>600</v>
      </c>
      <c r="D89" s="290"/>
      <c r="E89" s="290"/>
      <c r="F89" s="290"/>
      <c r="G89" s="254" t="e">
        <f>I89/$G$9</f>
        <v>#DIV/0!</v>
      </c>
      <c r="H89" s="255" t="e">
        <f>I89/$H$9</f>
        <v>#DIV/0!</v>
      </c>
      <c r="I89" s="227">
        <f>SUM(I75:I88)</f>
        <v>0</v>
      </c>
      <c r="J89" s="259" t="e">
        <f>I89/$I$126</f>
        <v>#DIV/0!</v>
      </c>
      <c r="K89" s="121"/>
    </row>
    <row r="90" spans="1:11" ht="19.5" customHeight="1" x14ac:dyDescent="0.3">
      <c r="A90" s="154"/>
      <c r="G90" s="194"/>
      <c r="H90" s="228"/>
      <c r="I90" s="194"/>
      <c r="J90" s="226"/>
    </row>
    <row r="91" spans="1:11" ht="20.149999999999999" customHeight="1" x14ac:dyDescent="0.3">
      <c r="A91" s="232" t="s">
        <v>601</v>
      </c>
      <c r="C91" s="94"/>
      <c r="G91" s="194"/>
      <c r="H91" s="228"/>
      <c r="I91" s="194"/>
      <c r="J91" s="226"/>
    </row>
    <row r="92" spans="1:11" ht="20.149999999999999" customHeight="1" x14ac:dyDescent="0.3">
      <c r="A92" s="116">
        <f>A88+1</f>
        <v>68</v>
      </c>
      <c r="B92" s="171" t="str">
        <f>'VIII. Developer Fee'!B11</f>
        <v>Developer - Fee (1)</v>
      </c>
      <c r="C92" s="171"/>
      <c r="D92" s="171"/>
      <c r="E92" s="171"/>
      <c r="F92" s="171"/>
      <c r="G92" s="247" t="e">
        <f>I92/$G$9</f>
        <v>#DIV/0!</v>
      </c>
      <c r="H92" s="248" t="e">
        <f t="shared" ref="H92:H101" si="34">I92/$H$9</f>
        <v>#DIV/0!</v>
      </c>
      <c r="I92" s="247">
        <f>'VIII. Developer Fee'!F11+'VIII. Developer Fee'!F23</f>
        <v>0</v>
      </c>
      <c r="J92" s="256" t="e">
        <f>I92/$I$126</f>
        <v>#DIV/0!</v>
      </c>
    </row>
    <row r="93" spans="1:11" ht="20.149999999999999" customHeight="1" x14ac:dyDescent="0.3">
      <c r="A93" s="113">
        <f>A92+1</f>
        <v>69</v>
      </c>
      <c r="B93" s="77" t="str">
        <f>'VIII. Developer Fee'!B12</f>
        <v>Developer - Overhead (2)</v>
      </c>
      <c r="C93" s="77"/>
      <c r="D93" s="77"/>
      <c r="E93" s="77"/>
      <c r="F93" s="77"/>
      <c r="G93" s="211" t="e">
        <f>I93/$G$9</f>
        <v>#DIV/0!</v>
      </c>
      <c r="H93" s="249" t="e">
        <f t="shared" si="34"/>
        <v>#DIV/0!</v>
      </c>
      <c r="I93" s="211">
        <f>'VIII. Developer Fee'!F12+'VIII. Developer Fee'!F24</f>
        <v>0</v>
      </c>
      <c r="J93" s="257" t="e">
        <f>I93/$I$126</f>
        <v>#DIV/0!</v>
      </c>
    </row>
    <row r="94" spans="1:11" ht="20.149999999999999" customHeight="1" x14ac:dyDescent="0.3">
      <c r="A94" s="113">
        <f t="shared" ref="A94:A100" si="35">A93+1</f>
        <v>70</v>
      </c>
      <c r="B94" s="77" t="str">
        <f>'VIII. Developer Fee'!B13</f>
        <v>Developer - Consulting Fee</v>
      </c>
      <c r="C94" s="77"/>
      <c r="D94" s="77"/>
      <c r="E94" s="77"/>
      <c r="F94" s="77"/>
      <c r="G94" s="211" t="e">
        <f>I94/$G$9</f>
        <v>#DIV/0!</v>
      </c>
      <c r="H94" s="249" t="e">
        <f t="shared" si="34"/>
        <v>#DIV/0!</v>
      </c>
      <c r="I94" s="211">
        <f>'VIII. Developer Fee'!F13+'VIII. Developer Fee'!F25</f>
        <v>0</v>
      </c>
      <c r="J94" s="257" t="e">
        <f>I94/$I$126</f>
        <v>#DIV/0!</v>
      </c>
    </row>
    <row r="95" spans="1:11" ht="20.149999999999999" customHeight="1" x14ac:dyDescent="0.3">
      <c r="A95" s="113">
        <f t="shared" si="35"/>
        <v>71</v>
      </c>
      <c r="B95" s="77" t="str">
        <f>'VIII. Developer Fee'!B14</f>
        <v>Developer - Management Fee</v>
      </c>
      <c r="C95" s="77"/>
      <c r="D95" s="77"/>
      <c r="E95" s="77"/>
      <c r="F95" s="114"/>
      <c r="G95" s="260" t="e">
        <f>I95/$G$9</f>
        <v>#DIV/0!</v>
      </c>
      <c r="H95" s="249" t="e">
        <f t="shared" si="34"/>
        <v>#DIV/0!</v>
      </c>
      <c r="I95" s="260">
        <f>'VIII. Developer Fee'!F14+'VIII. Developer Fee'!F26</f>
        <v>0</v>
      </c>
      <c r="J95" s="257" t="e">
        <f>I95/$I$126</f>
        <v>#DIV/0!</v>
      </c>
    </row>
    <row r="96" spans="1:11" ht="20.149999999999999" customHeight="1" x14ac:dyDescent="0.3">
      <c r="A96" s="113">
        <f t="shared" si="35"/>
        <v>72</v>
      </c>
      <c r="B96" s="77" t="str">
        <f>'VIII. Developer Fee'!B15</f>
        <v>Other:</v>
      </c>
      <c r="C96" s="714">
        <f>'VIII. Developer Fee'!C15</f>
        <v>0</v>
      </c>
      <c r="D96" s="714"/>
      <c r="E96" s="714"/>
      <c r="F96" s="715"/>
      <c r="G96" s="260" t="e">
        <f t="shared" ref="G96:G100" si="36">I96/$G$9</f>
        <v>#DIV/0!</v>
      </c>
      <c r="H96" s="249" t="e">
        <f t="shared" si="34"/>
        <v>#DIV/0!</v>
      </c>
      <c r="I96" s="260">
        <f>'VIII. Developer Fee'!F15+'VIII. Developer Fee'!F27</f>
        <v>0</v>
      </c>
      <c r="J96" s="257" t="e">
        <f t="shared" ref="J96:J100" si="37">I96/$I$126</f>
        <v>#DIV/0!</v>
      </c>
    </row>
    <row r="97" spans="1:11" ht="20.149999999999999" customHeight="1" x14ac:dyDescent="0.3">
      <c r="A97" s="113">
        <f t="shared" si="35"/>
        <v>73</v>
      </c>
      <c r="B97" s="77" t="str">
        <f>'VIII. Developer Fee'!B16</f>
        <v>Other:</v>
      </c>
      <c r="C97" s="714">
        <f>'VIII. Developer Fee'!C16</f>
        <v>0</v>
      </c>
      <c r="D97" s="714"/>
      <c r="E97" s="714"/>
      <c r="F97" s="715"/>
      <c r="G97" s="260" t="e">
        <f t="shared" si="36"/>
        <v>#DIV/0!</v>
      </c>
      <c r="H97" s="249" t="e">
        <f t="shared" si="34"/>
        <v>#DIV/0!</v>
      </c>
      <c r="I97" s="260">
        <f>'VIII. Developer Fee'!F16+'VIII. Developer Fee'!F28</f>
        <v>0</v>
      </c>
      <c r="J97" s="257" t="e">
        <f t="shared" si="37"/>
        <v>#DIV/0!</v>
      </c>
    </row>
    <row r="98" spans="1:11" ht="20.149999999999999" customHeight="1" x14ac:dyDescent="0.3">
      <c r="A98" s="113">
        <f t="shared" si="35"/>
        <v>74</v>
      </c>
      <c r="B98" s="77" t="str">
        <f>'VIII. Developer Fee'!B17</f>
        <v>Other:</v>
      </c>
      <c r="C98" s="714">
        <f>'VIII. Developer Fee'!C17</f>
        <v>0</v>
      </c>
      <c r="D98" s="714"/>
      <c r="E98" s="714"/>
      <c r="F98" s="715"/>
      <c r="G98" s="260" t="e">
        <f t="shared" si="36"/>
        <v>#DIV/0!</v>
      </c>
      <c r="H98" s="249" t="e">
        <f t="shared" si="34"/>
        <v>#DIV/0!</v>
      </c>
      <c r="I98" s="260">
        <f>'VIII. Developer Fee'!F17+'VIII. Developer Fee'!F29</f>
        <v>0</v>
      </c>
      <c r="J98" s="257" t="e">
        <f t="shared" si="37"/>
        <v>#DIV/0!</v>
      </c>
    </row>
    <row r="99" spans="1:11" ht="20.149999999999999" customHeight="1" x14ac:dyDescent="0.3">
      <c r="A99" s="113">
        <f t="shared" si="35"/>
        <v>75</v>
      </c>
      <c r="B99" s="77" t="str">
        <f>'VIII. Developer Fee'!B18</f>
        <v>Other:</v>
      </c>
      <c r="C99" s="714">
        <f>'VIII. Developer Fee'!C18</f>
        <v>0</v>
      </c>
      <c r="D99" s="714"/>
      <c r="E99" s="714"/>
      <c r="F99" s="715"/>
      <c r="G99" s="260" t="e">
        <f t="shared" si="36"/>
        <v>#DIV/0!</v>
      </c>
      <c r="H99" s="249" t="e">
        <f t="shared" si="34"/>
        <v>#DIV/0!</v>
      </c>
      <c r="I99" s="260">
        <f>'VIII. Developer Fee'!F18+'VIII. Developer Fee'!F30</f>
        <v>0</v>
      </c>
      <c r="J99" s="257" t="e">
        <f t="shared" si="37"/>
        <v>#DIV/0!</v>
      </c>
    </row>
    <row r="100" spans="1:11" ht="20.149999999999999" customHeight="1" x14ac:dyDescent="0.3">
      <c r="A100" s="154">
        <f t="shared" si="35"/>
        <v>76</v>
      </c>
      <c r="B100" s="20" t="str">
        <f>'VIII. Developer Fee'!B19</f>
        <v>Other:</v>
      </c>
      <c r="C100" s="716">
        <f>'VIII. Developer Fee'!C19</f>
        <v>0</v>
      </c>
      <c r="D100" s="716"/>
      <c r="E100" s="716"/>
      <c r="F100" s="717"/>
      <c r="G100" s="262" t="e">
        <f t="shared" si="36"/>
        <v>#DIV/0!</v>
      </c>
      <c r="H100" s="261" t="e">
        <f t="shared" si="34"/>
        <v>#DIV/0!</v>
      </c>
      <c r="I100" s="262">
        <f>'VIII. Developer Fee'!F19+'VIII. Developer Fee'!F31</f>
        <v>0</v>
      </c>
      <c r="J100" s="258" t="e">
        <f t="shared" si="37"/>
        <v>#DIV/0!</v>
      </c>
    </row>
    <row r="101" spans="1:11" ht="20.149999999999999" customHeight="1" x14ac:dyDescent="0.3">
      <c r="A101" s="289"/>
      <c r="B101" s="290"/>
      <c r="C101" s="290" t="s">
        <v>602</v>
      </c>
      <c r="D101" s="290"/>
      <c r="E101" s="290"/>
      <c r="F101" s="290"/>
      <c r="G101" s="254" t="e">
        <f>I101/$G$9</f>
        <v>#DIV/0!</v>
      </c>
      <c r="H101" s="255" t="e">
        <f t="shared" si="34"/>
        <v>#DIV/0!</v>
      </c>
      <c r="I101" s="255">
        <f>SUM(I92:I100)</f>
        <v>0</v>
      </c>
      <c r="J101" s="259" t="e">
        <f>I101/$I$126</f>
        <v>#DIV/0!</v>
      </c>
      <c r="K101" s="121"/>
    </row>
    <row r="102" spans="1:11" ht="19.5" customHeight="1" x14ac:dyDescent="0.3">
      <c r="A102" s="154"/>
      <c r="G102" s="194"/>
      <c r="H102" s="228"/>
      <c r="I102" s="194"/>
      <c r="J102" s="226"/>
    </row>
    <row r="103" spans="1:11" ht="20.149999999999999" customHeight="1" x14ac:dyDescent="0.3">
      <c r="A103" s="221" t="s">
        <v>603</v>
      </c>
      <c r="G103" s="194"/>
      <c r="H103" s="228"/>
      <c r="I103" s="194"/>
      <c r="J103" s="226"/>
    </row>
    <row r="104" spans="1:11" ht="20.149999999999999" customHeight="1" x14ac:dyDescent="0.3">
      <c r="A104" s="116">
        <f>A100+1</f>
        <v>77</v>
      </c>
      <c r="B104" s="171" t="s">
        <v>604</v>
      </c>
      <c r="C104" s="171"/>
      <c r="D104" s="171"/>
      <c r="E104" s="171"/>
      <c r="F104" s="171"/>
      <c r="G104" s="247" t="e">
        <f t="shared" ref="G104:G112" si="38">I104/$G$9</f>
        <v>#DIV/0!</v>
      </c>
      <c r="H104" s="248" t="e">
        <f t="shared" ref="H104:H112" si="39">I104/$H$9</f>
        <v>#DIV/0!</v>
      </c>
      <c r="I104" s="81"/>
      <c r="J104" s="256" t="e">
        <f>I104/$I$126</f>
        <v>#DIV/0!</v>
      </c>
    </row>
    <row r="105" spans="1:11" ht="20.149999999999999" customHeight="1" x14ac:dyDescent="0.3">
      <c r="A105" s="113">
        <f t="shared" ref="A105:A111" si="40">A104+1</f>
        <v>78</v>
      </c>
      <c r="B105" s="77" t="s">
        <v>605</v>
      </c>
      <c r="C105" s="77"/>
      <c r="D105" s="77"/>
      <c r="E105" s="77"/>
      <c r="F105" s="77"/>
      <c r="G105" s="211" t="e">
        <f t="shared" si="38"/>
        <v>#DIV/0!</v>
      </c>
      <c r="H105" s="249" t="e">
        <f t="shared" si="39"/>
        <v>#DIV/0!</v>
      </c>
      <c r="I105" s="74"/>
      <c r="J105" s="257" t="e">
        <f>I105/$I$126</f>
        <v>#DIV/0!</v>
      </c>
    </row>
    <row r="106" spans="1:11" ht="20.149999999999999" customHeight="1" x14ac:dyDescent="0.3">
      <c r="A106" s="113">
        <f t="shared" si="40"/>
        <v>79</v>
      </c>
      <c r="B106" s="77" t="s">
        <v>606</v>
      </c>
      <c r="C106" s="77"/>
      <c r="D106" s="77"/>
      <c r="E106" s="77"/>
      <c r="F106" s="77"/>
      <c r="G106" s="211" t="e">
        <f t="shared" si="38"/>
        <v>#DIV/0!</v>
      </c>
      <c r="H106" s="249" t="e">
        <f t="shared" si="39"/>
        <v>#DIV/0!</v>
      </c>
      <c r="I106" s="74"/>
      <c r="J106" s="257" t="e">
        <f>I106/$I$126</f>
        <v>#DIV/0!</v>
      </c>
    </row>
    <row r="107" spans="1:11" ht="20.149999999999999" customHeight="1" x14ac:dyDescent="0.3">
      <c r="A107" s="113">
        <f t="shared" si="40"/>
        <v>80</v>
      </c>
      <c r="B107" s="77" t="s">
        <v>505</v>
      </c>
      <c r="C107" s="452"/>
      <c r="D107" s="452"/>
      <c r="E107" s="452"/>
      <c r="F107" s="453"/>
      <c r="G107" s="211" t="e">
        <f t="shared" si="38"/>
        <v>#DIV/0!</v>
      </c>
      <c r="H107" s="249" t="e">
        <f t="shared" si="39"/>
        <v>#DIV/0!</v>
      </c>
      <c r="I107" s="74"/>
      <c r="J107" s="257" t="e">
        <f>I107/$I$126</f>
        <v>#DIV/0!</v>
      </c>
    </row>
    <row r="108" spans="1:11" ht="20.149999999999999" customHeight="1" x14ac:dyDescent="0.3">
      <c r="A108" s="113">
        <f t="shared" si="40"/>
        <v>81</v>
      </c>
      <c r="B108" s="77" t="s">
        <v>505</v>
      </c>
      <c r="C108" s="452"/>
      <c r="D108" s="452"/>
      <c r="E108" s="452"/>
      <c r="F108" s="453"/>
      <c r="G108" s="211" t="e">
        <f t="shared" si="38"/>
        <v>#DIV/0!</v>
      </c>
      <c r="H108" s="249" t="e">
        <f t="shared" si="39"/>
        <v>#DIV/0!</v>
      </c>
      <c r="I108" s="24"/>
      <c r="J108" s="257" t="e">
        <f t="shared" ref="J108:J111" si="41">I108/$I$126</f>
        <v>#DIV/0!</v>
      </c>
    </row>
    <row r="109" spans="1:11" ht="20.149999999999999" customHeight="1" x14ac:dyDescent="0.3">
      <c r="A109" s="113">
        <f t="shared" si="40"/>
        <v>82</v>
      </c>
      <c r="B109" s="77" t="s">
        <v>505</v>
      </c>
      <c r="C109" s="452"/>
      <c r="D109" s="452"/>
      <c r="E109" s="452"/>
      <c r="F109" s="453"/>
      <c r="G109" s="211" t="e">
        <f t="shared" si="38"/>
        <v>#DIV/0!</v>
      </c>
      <c r="H109" s="249" t="e">
        <f t="shared" si="39"/>
        <v>#DIV/0!</v>
      </c>
      <c r="I109" s="24"/>
      <c r="J109" s="257" t="e">
        <f t="shared" si="41"/>
        <v>#DIV/0!</v>
      </c>
    </row>
    <row r="110" spans="1:11" ht="20.149999999999999" customHeight="1" x14ac:dyDescent="0.3">
      <c r="A110" s="113">
        <f t="shared" si="40"/>
        <v>83</v>
      </c>
      <c r="B110" s="77" t="s">
        <v>505</v>
      </c>
      <c r="C110" s="452"/>
      <c r="D110" s="452"/>
      <c r="E110" s="452"/>
      <c r="F110" s="453"/>
      <c r="G110" s="211" t="e">
        <f t="shared" si="38"/>
        <v>#DIV/0!</v>
      </c>
      <c r="H110" s="249" t="e">
        <f t="shared" si="39"/>
        <v>#DIV/0!</v>
      </c>
      <c r="I110" s="24"/>
      <c r="J110" s="257" t="e">
        <f t="shared" si="41"/>
        <v>#DIV/0!</v>
      </c>
    </row>
    <row r="111" spans="1:11" ht="19.5" customHeight="1" x14ac:dyDescent="0.3">
      <c r="A111" s="154">
        <f t="shared" si="40"/>
        <v>84</v>
      </c>
      <c r="B111" s="20" t="s">
        <v>505</v>
      </c>
      <c r="C111" s="456"/>
      <c r="D111" s="456"/>
      <c r="E111" s="456"/>
      <c r="F111" s="457"/>
      <c r="G111" s="252" t="e">
        <f t="shared" si="38"/>
        <v>#DIV/0!</v>
      </c>
      <c r="H111" s="261" t="e">
        <f t="shared" si="39"/>
        <v>#DIV/0!</v>
      </c>
      <c r="I111" s="2"/>
      <c r="J111" s="258" t="e">
        <f t="shared" si="41"/>
        <v>#DIV/0!</v>
      </c>
    </row>
    <row r="112" spans="1:11" ht="19.5" customHeight="1" x14ac:dyDescent="0.3">
      <c r="A112" s="289"/>
      <c r="B112" s="290"/>
      <c r="C112" s="290" t="s">
        <v>607</v>
      </c>
      <c r="D112" s="290"/>
      <c r="E112" s="290"/>
      <c r="F112" s="290"/>
      <c r="G112" s="254" t="e">
        <f t="shared" si="38"/>
        <v>#DIV/0!</v>
      </c>
      <c r="H112" s="255" t="e">
        <f t="shared" si="39"/>
        <v>#DIV/0!</v>
      </c>
      <c r="I112" s="254">
        <f>SUM(I104:I111)</f>
        <v>0</v>
      </c>
      <c r="J112" s="259" t="e">
        <f>I112/$I$126</f>
        <v>#DIV/0!</v>
      </c>
      <c r="K112" s="121"/>
    </row>
    <row r="113" spans="1:19" ht="20.149999999999999" customHeight="1" x14ac:dyDescent="0.3">
      <c r="A113" s="103"/>
      <c r="B113" s="173"/>
      <c r="C113" s="173"/>
      <c r="D113" s="173"/>
      <c r="E113" s="173"/>
      <c r="F113" s="173"/>
      <c r="G113" s="234"/>
      <c r="H113" s="235"/>
      <c r="I113" s="234"/>
      <c r="J113" s="236"/>
    </row>
    <row r="114" spans="1:19" ht="20.149999999999999" customHeight="1" x14ac:dyDescent="0.3">
      <c r="A114" s="221" t="s">
        <v>608</v>
      </c>
      <c r="G114" s="194"/>
      <c r="H114" s="228"/>
      <c r="I114" s="194"/>
      <c r="J114" s="226"/>
    </row>
    <row r="115" spans="1:19" ht="20.149999999999999" customHeight="1" x14ac:dyDescent="0.3">
      <c r="A115" s="116">
        <f>A111+1</f>
        <v>85</v>
      </c>
      <c r="B115" s="171" t="s">
        <v>609</v>
      </c>
      <c r="C115" s="171"/>
      <c r="D115" s="171"/>
      <c r="E115" s="171"/>
      <c r="F115" s="171"/>
      <c r="G115" s="247" t="e">
        <f t="shared" ref="G115:G122" si="42">I115/$G$9</f>
        <v>#DIV/0!</v>
      </c>
      <c r="H115" s="251" t="e">
        <f t="shared" ref="H115:H122" si="43">I115/$H$9</f>
        <v>#DIV/0!</v>
      </c>
      <c r="I115" s="81"/>
      <c r="J115" s="256" t="e">
        <f t="shared" ref="J115:J122" si="44">I115/$I$126</f>
        <v>#DIV/0!</v>
      </c>
    </row>
    <row r="116" spans="1:19" ht="20.149999999999999" customHeight="1" x14ac:dyDescent="0.3">
      <c r="A116" s="113">
        <f>A115+1</f>
        <v>86</v>
      </c>
      <c r="B116" s="77" t="s">
        <v>610</v>
      </c>
      <c r="C116" s="77"/>
      <c r="D116" s="77"/>
      <c r="E116" s="77"/>
      <c r="F116" s="77"/>
      <c r="G116" s="211" t="e">
        <f t="shared" si="42"/>
        <v>#DIV/0!</v>
      </c>
      <c r="H116" s="250" t="e">
        <f t="shared" si="43"/>
        <v>#DIV/0!</v>
      </c>
      <c r="I116" s="74"/>
      <c r="J116" s="257" t="e">
        <f t="shared" si="44"/>
        <v>#DIV/0!</v>
      </c>
    </row>
    <row r="117" spans="1:19" ht="20.149999999999999" customHeight="1" x14ac:dyDescent="0.3">
      <c r="A117" s="113">
        <f>A116+1</f>
        <v>87</v>
      </c>
      <c r="B117" s="77" t="s">
        <v>611</v>
      </c>
      <c r="C117" s="77"/>
      <c r="D117" s="77"/>
      <c r="E117" s="77"/>
      <c r="F117" s="114"/>
      <c r="G117" s="211" t="e">
        <f t="shared" si="42"/>
        <v>#DIV/0!</v>
      </c>
      <c r="H117" s="250" t="e">
        <f t="shared" si="43"/>
        <v>#DIV/0!</v>
      </c>
      <c r="I117" s="74"/>
      <c r="J117" s="257" t="e">
        <f t="shared" si="44"/>
        <v>#DIV/0!</v>
      </c>
    </row>
    <row r="118" spans="1:19" ht="20.149999999999999" customHeight="1" x14ac:dyDescent="0.3">
      <c r="A118" s="113">
        <f t="shared" ref="A118:A122" si="45">A117+1</f>
        <v>88</v>
      </c>
      <c r="B118" s="77" t="s">
        <v>505</v>
      </c>
      <c r="C118" s="23"/>
      <c r="D118" s="23"/>
      <c r="E118" s="23"/>
      <c r="F118" s="222"/>
      <c r="G118" s="211" t="e">
        <f t="shared" si="42"/>
        <v>#DIV/0!</v>
      </c>
      <c r="H118" s="250" t="e">
        <f t="shared" si="43"/>
        <v>#DIV/0!</v>
      </c>
      <c r="I118" s="74"/>
      <c r="J118" s="257" t="e">
        <f t="shared" si="44"/>
        <v>#DIV/0!</v>
      </c>
    </row>
    <row r="119" spans="1:19" ht="20.149999999999999" customHeight="1" x14ac:dyDescent="0.3">
      <c r="A119" s="113">
        <f t="shared" si="45"/>
        <v>89</v>
      </c>
      <c r="B119" s="77" t="s">
        <v>505</v>
      </c>
      <c r="C119" s="23"/>
      <c r="D119" s="23"/>
      <c r="E119" s="23"/>
      <c r="F119" s="222"/>
      <c r="G119" s="211" t="e">
        <f t="shared" si="42"/>
        <v>#DIV/0!</v>
      </c>
      <c r="H119" s="250" t="e">
        <f t="shared" si="43"/>
        <v>#DIV/0!</v>
      </c>
      <c r="I119" s="74"/>
      <c r="J119" s="257" t="e">
        <f t="shared" si="44"/>
        <v>#DIV/0!</v>
      </c>
    </row>
    <row r="120" spans="1:19" ht="20.149999999999999" customHeight="1" x14ac:dyDescent="0.3">
      <c r="A120" s="113">
        <f t="shared" si="45"/>
        <v>90</v>
      </c>
      <c r="B120" s="77" t="s">
        <v>505</v>
      </c>
      <c r="C120" s="23"/>
      <c r="D120" s="23"/>
      <c r="E120" s="23"/>
      <c r="F120" s="222"/>
      <c r="G120" s="211" t="e">
        <f t="shared" si="42"/>
        <v>#DIV/0!</v>
      </c>
      <c r="H120" s="250" t="e">
        <f t="shared" si="43"/>
        <v>#DIV/0!</v>
      </c>
      <c r="I120" s="74"/>
      <c r="J120" s="257" t="e">
        <f t="shared" si="44"/>
        <v>#DIV/0!</v>
      </c>
    </row>
    <row r="121" spans="1:19" ht="20.149999999999999" customHeight="1" x14ac:dyDescent="0.3">
      <c r="A121" s="113">
        <f t="shared" si="45"/>
        <v>91</v>
      </c>
      <c r="B121" s="77" t="s">
        <v>505</v>
      </c>
      <c r="C121" s="23"/>
      <c r="D121" s="23"/>
      <c r="E121" s="23"/>
      <c r="F121" s="222"/>
      <c r="G121" s="211" t="e">
        <f t="shared" si="42"/>
        <v>#DIV/0!</v>
      </c>
      <c r="H121" s="250" t="e">
        <f t="shared" si="43"/>
        <v>#DIV/0!</v>
      </c>
      <c r="I121" s="74"/>
      <c r="J121" s="257" t="e">
        <f t="shared" si="44"/>
        <v>#DIV/0!</v>
      </c>
    </row>
    <row r="122" spans="1:19" ht="20.149999999999999" customHeight="1" x14ac:dyDescent="0.3">
      <c r="A122" s="154">
        <f t="shared" si="45"/>
        <v>92</v>
      </c>
      <c r="B122" s="20" t="s">
        <v>505</v>
      </c>
      <c r="C122" s="5"/>
      <c r="D122" s="5"/>
      <c r="E122" s="5"/>
      <c r="F122" s="225"/>
      <c r="G122" s="263" t="e">
        <f t="shared" si="42"/>
        <v>#DIV/0!</v>
      </c>
      <c r="H122" s="264" t="e">
        <f t="shared" si="43"/>
        <v>#DIV/0!</v>
      </c>
      <c r="I122" s="16"/>
      <c r="J122" s="258" t="e">
        <f t="shared" si="44"/>
        <v>#DIV/0!</v>
      </c>
      <c r="Q122" s="121"/>
      <c r="R122" s="238"/>
    </row>
    <row r="123" spans="1:19" ht="20.149999999999999" customHeight="1" x14ac:dyDescent="0.3">
      <c r="A123" s="289"/>
      <c r="B123" s="290"/>
      <c r="C123" s="107" t="s">
        <v>612</v>
      </c>
      <c r="D123" s="107"/>
      <c r="E123" s="107"/>
      <c r="F123" s="107"/>
      <c r="G123" s="246" t="e">
        <f>I123/$G$9</f>
        <v>#DIV/0!</v>
      </c>
      <c r="H123" s="265" t="e">
        <f>I123/$H$9</f>
        <v>#DIV/0!</v>
      </c>
      <c r="I123" s="267">
        <f>SUM(I115:I122)</f>
        <v>0</v>
      </c>
      <c r="J123" s="259" t="e">
        <f>I123/$I$126</f>
        <v>#DIV/0!</v>
      </c>
      <c r="K123" s="121"/>
      <c r="L123" s="238"/>
      <c r="Q123" s="121"/>
      <c r="S123" s="133"/>
    </row>
    <row r="124" spans="1:19" ht="20.149999999999999" customHeight="1" x14ac:dyDescent="0.3">
      <c r="A124" s="106"/>
      <c r="B124" s="107"/>
      <c r="C124" s="107" t="s">
        <v>613</v>
      </c>
      <c r="D124" s="107"/>
      <c r="E124" s="107"/>
      <c r="F124" s="605"/>
      <c r="G124" s="605"/>
      <c r="H124" s="605"/>
      <c r="I124" s="606"/>
      <c r="J124" s="266" t="e">
        <f>I123/I127</f>
        <v>#DIV/0!</v>
      </c>
      <c r="K124" s="121"/>
      <c r="L124" s="238"/>
      <c r="Q124" s="121"/>
      <c r="S124" s="133"/>
    </row>
    <row r="125" spans="1:19" ht="20.149999999999999" customHeight="1" x14ac:dyDescent="0.3">
      <c r="A125" s="106"/>
      <c r="B125" s="107"/>
      <c r="C125" s="107"/>
      <c r="D125" s="107"/>
      <c r="E125" s="107"/>
      <c r="F125" s="290"/>
      <c r="G125" s="239"/>
      <c r="H125" s="240"/>
      <c r="I125" s="239"/>
      <c r="J125" s="241"/>
    </row>
    <row r="126" spans="1:19" ht="18.75" customHeight="1" x14ac:dyDescent="0.3">
      <c r="A126" s="181"/>
      <c r="B126" s="242"/>
      <c r="C126" s="242" t="s">
        <v>614</v>
      </c>
      <c r="D126" s="242"/>
      <c r="E126" s="242"/>
      <c r="F126" s="242"/>
      <c r="G126" s="268" t="e">
        <f>I126/$G$9</f>
        <v>#DIV/0!</v>
      </c>
      <c r="H126" s="269" t="e">
        <f>I126/$H$9</f>
        <v>#DIV/0!</v>
      </c>
      <c r="I126" s="270">
        <f>IF(AND(I127='V. Sources '!N49,'VI. Prj. Budget-Uses'!I127='V. Sources '!N71),'VI. Prj. Budget-Uses'!I127,"ERROR")</f>
        <v>0</v>
      </c>
      <c r="J126" s="271" t="e">
        <f>I126/$I$126</f>
        <v>#DIV/0!</v>
      </c>
      <c r="Q126" s="121"/>
    </row>
    <row r="127" spans="1:19" ht="3" customHeight="1" x14ac:dyDescent="0.3">
      <c r="A127" s="99"/>
      <c r="B127" s="99"/>
      <c r="C127" s="99"/>
      <c r="D127" s="99"/>
      <c r="E127" s="99"/>
      <c r="F127" s="99"/>
      <c r="G127" s="99"/>
      <c r="H127" s="99"/>
      <c r="I127" s="243">
        <f>I22+I42+I72+I89+I101+I112+I123</f>
        <v>0</v>
      </c>
      <c r="J127" s="99"/>
      <c r="K127" s="244"/>
      <c r="M127" s="121"/>
    </row>
    <row r="128" spans="1:19" ht="20.149999999999999" customHeight="1" x14ac:dyDescent="0.3">
      <c r="A128" s="718" t="s">
        <v>615</v>
      </c>
      <c r="B128" s="719"/>
      <c r="C128" s="719"/>
      <c r="D128" s="719"/>
      <c r="E128" s="719"/>
      <c r="F128" s="719"/>
      <c r="G128" s="719"/>
      <c r="H128" s="719"/>
      <c r="I128" s="719"/>
      <c r="J128" s="720"/>
    </row>
    <row r="129" spans="1:11" ht="20.149999999999999" customHeight="1" x14ac:dyDescent="0.3">
      <c r="A129" s="721" t="s">
        <v>616</v>
      </c>
      <c r="B129" s="722"/>
      <c r="C129" s="722"/>
      <c r="D129" s="722"/>
      <c r="E129" s="722"/>
      <c r="F129" s="722"/>
      <c r="G129" s="722"/>
      <c r="H129" s="722"/>
      <c r="I129" s="722"/>
      <c r="J129" s="723"/>
    </row>
    <row r="130" spans="1:11" ht="20.149999999999999" customHeight="1" x14ac:dyDescent="0.3">
      <c r="A130" s="711" t="s">
        <v>617</v>
      </c>
      <c r="B130" s="712"/>
      <c r="C130" s="712"/>
      <c r="D130" s="712"/>
      <c r="E130" s="712"/>
      <c r="F130" s="712"/>
      <c r="G130" s="712"/>
      <c r="H130" s="712"/>
      <c r="I130" s="712"/>
      <c r="J130" s="713"/>
      <c r="K130" s="245"/>
    </row>
    <row r="131" spans="1:11" ht="29.15" customHeight="1" x14ac:dyDescent="0.3">
      <c r="A131" s="711" t="s">
        <v>618</v>
      </c>
      <c r="B131" s="712"/>
      <c r="C131" s="712"/>
      <c r="D131" s="712"/>
      <c r="E131" s="712"/>
      <c r="F131" s="712"/>
      <c r="G131" s="712"/>
      <c r="H131" s="712"/>
      <c r="I131" s="712"/>
      <c r="J131" s="713"/>
    </row>
    <row r="132" spans="1:11" ht="19.5" customHeight="1" x14ac:dyDescent="0.3">
      <c r="A132" s="20" t="s">
        <v>619</v>
      </c>
    </row>
  </sheetData>
  <sheetProtection algorithmName="SHA-512" hashValue="NyAgA0DtXhqqDGgf6g+7R6ccxsc5049Wqcb4MD6VRM2qbSu6FQYrRv0YCFZNOyrRnWTKD9wxWWJ2lkx9352q9A==" saltValue="g0/OaEsNjOCGNIktwIyBIA==" spinCount="100000" sheet="1" objects="1" scenarios="1"/>
  <mergeCells count="12">
    <mergeCell ref="A1:J1"/>
    <mergeCell ref="A2:J2"/>
    <mergeCell ref="A131:J131"/>
    <mergeCell ref="A130:J130"/>
    <mergeCell ref="C96:F96"/>
    <mergeCell ref="C97:F97"/>
    <mergeCell ref="C98:F98"/>
    <mergeCell ref="C99:F99"/>
    <mergeCell ref="C100:F100"/>
    <mergeCell ref="A128:J128"/>
    <mergeCell ref="A129:J129"/>
    <mergeCell ref="F124:I124"/>
  </mergeCells>
  <dataValidations count="1">
    <dataValidation type="whole" operator="greaterThanOrEqual" allowBlank="1" showInputMessage="1" showErrorMessage="1" sqref="I125 I13:I100 I102:I122" xr:uid="{90586759-CA10-4D99-B94E-B7E5F64BEAB2}">
      <formula1>0</formula1>
    </dataValidation>
  </dataValidations>
  <pageMargins left="0.7" right="0.7" top="0.75" bottom="0.75" header="0.3" footer="0.3"/>
  <pageSetup scale="74" fitToHeight="0" orientation="portrait" horizontalDpi="1200" verticalDpi="1200" r:id="rId1"/>
  <headerFooter>
    <oddFooter>Page &amp;P of &amp;N</oddFooter>
  </headerFooter>
  <rowBreaks count="3" manualBreakCount="3">
    <brk id="42" max="16383" man="1"/>
    <brk id="72" max="16383" man="1"/>
    <brk id="1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9A5BE-E829-462E-BDB7-5830130C2534}">
  <sheetPr>
    <pageSetUpPr fitToPage="1"/>
  </sheetPr>
  <dimension ref="A1:O39"/>
  <sheetViews>
    <sheetView zoomScaleNormal="100" workbookViewId="0">
      <selection activeCell="H15" sqref="H15"/>
    </sheetView>
  </sheetViews>
  <sheetFormatPr defaultColWidth="9.1796875" defaultRowHeight="19.5" customHeight="1" x14ac:dyDescent="0.3"/>
  <cols>
    <col min="1" max="1" width="4" style="20" customWidth="1"/>
    <col min="2" max="2" width="73.453125" style="20" customWidth="1"/>
    <col min="3" max="3" width="15.7265625" style="20" customWidth="1"/>
    <col min="4" max="16384" width="9.1796875" style="20"/>
  </cols>
  <sheetData>
    <row r="1" spans="1:15" ht="15" customHeight="1" x14ac:dyDescent="0.3">
      <c r="A1" s="537" t="s">
        <v>0</v>
      </c>
      <c r="B1" s="537"/>
      <c r="C1" s="537"/>
      <c r="D1" s="94"/>
      <c r="E1" s="94"/>
      <c r="F1" s="94"/>
      <c r="G1" s="94"/>
      <c r="H1" s="94"/>
      <c r="I1" s="94"/>
      <c r="J1" s="94"/>
      <c r="K1" s="94"/>
      <c r="L1" s="94"/>
      <c r="M1" s="94"/>
      <c r="N1" s="94"/>
      <c r="O1" s="94"/>
    </row>
    <row r="2" spans="1:15" ht="15" customHeight="1" x14ac:dyDescent="0.3">
      <c r="A2" s="537" t="s">
        <v>33</v>
      </c>
      <c r="B2" s="537"/>
      <c r="C2" s="537"/>
      <c r="D2" s="94"/>
      <c r="E2" s="94"/>
      <c r="F2" s="94"/>
      <c r="G2" s="94"/>
      <c r="H2" s="94"/>
      <c r="I2" s="94"/>
      <c r="J2" s="94"/>
      <c r="K2" s="94"/>
      <c r="L2" s="94"/>
      <c r="M2" s="94"/>
      <c r="N2" s="94"/>
      <c r="O2" s="94"/>
    </row>
    <row r="3" spans="1:15" ht="11.25" customHeight="1" x14ac:dyDescent="0.3">
      <c r="A3" s="442"/>
      <c r="B3" s="442"/>
      <c r="C3" s="442"/>
      <c r="D3" s="442"/>
      <c r="E3" s="442"/>
      <c r="F3" s="442"/>
      <c r="G3" s="442"/>
      <c r="H3" s="442"/>
      <c r="I3" s="442"/>
      <c r="J3" s="442"/>
      <c r="K3" s="442"/>
      <c r="L3" s="442"/>
      <c r="M3" s="442"/>
      <c r="N3" s="94"/>
      <c r="O3" s="94"/>
    </row>
    <row r="4" spans="1:15" ht="17.25" customHeight="1" x14ac:dyDescent="0.3">
      <c r="A4" s="94" t="s">
        <v>620</v>
      </c>
    </row>
    <row r="5" spans="1:15" ht="6" customHeight="1" x14ac:dyDescent="0.3"/>
    <row r="6" spans="1:15" ht="17.25" customHeight="1" x14ac:dyDescent="0.3">
      <c r="A6" s="20" t="s">
        <v>326</v>
      </c>
    </row>
    <row r="7" spans="1:15" ht="6" customHeight="1" x14ac:dyDescent="0.3"/>
    <row r="8" spans="1:15" ht="17.25" customHeight="1" x14ac:dyDescent="0.3">
      <c r="A8" s="289" t="s">
        <v>621</v>
      </c>
      <c r="B8" s="290"/>
      <c r="C8" s="272" t="s">
        <v>546</v>
      </c>
    </row>
    <row r="9" spans="1:15" ht="20.149999999999999" customHeight="1" x14ac:dyDescent="0.3">
      <c r="A9" s="109">
        <v>1</v>
      </c>
      <c r="B9" s="21"/>
      <c r="C9" s="22"/>
    </row>
    <row r="10" spans="1:15" ht="20.149999999999999" customHeight="1" x14ac:dyDescent="0.3">
      <c r="A10" s="113">
        <f>A9+1</f>
        <v>2</v>
      </c>
      <c r="B10" s="23"/>
      <c r="C10" s="24"/>
    </row>
    <row r="11" spans="1:15" ht="20.149999999999999" customHeight="1" x14ac:dyDescent="0.3">
      <c r="A11" s="113">
        <f t="shared" ref="A11:A38" si="0">A10+1</f>
        <v>3</v>
      </c>
      <c r="B11" s="23"/>
      <c r="C11" s="24"/>
    </row>
    <row r="12" spans="1:15" ht="20.149999999999999" customHeight="1" x14ac:dyDescent="0.3">
      <c r="A12" s="113">
        <f t="shared" si="0"/>
        <v>4</v>
      </c>
      <c r="B12" s="23"/>
      <c r="C12" s="24"/>
    </row>
    <row r="13" spans="1:15" ht="20.149999999999999" customHeight="1" x14ac:dyDescent="0.3">
      <c r="A13" s="113">
        <f t="shared" si="0"/>
        <v>5</v>
      </c>
      <c r="B13" s="23"/>
      <c r="C13" s="24"/>
    </row>
    <row r="14" spans="1:15" ht="20.149999999999999" customHeight="1" x14ac:dyDescent="0.3">
      <c r="A14" s="113">
        <f t="shared" si="0"/>
        <v>6</v>
      </c>
      <c r="B14" s="23"/>
      <c r="C14" s="24"/>
    </row>
    <row r="15" spans="1:15" ht="20.149999999999999" customHeight="1" x14ac:dyDescent="0.3">
      <c r="A15" s="113">
        <f t="shared" si="0"/>
        <v>7</v>
      </c>
      <c r="B15" s="23"/>
      <c r="C15" s="24"/>
    </row>
    <row r="16" spans="1:15" ht="20.149999999999999" customHeight="1" x14ac:dyDescent="0.3">
      <c r="A16" s="113">
        <f t="shared" si="0"/>
        <v>8</v>
      </c>
      <c r="B16" s="23"/>
      <c r="C16" s="24"/>
    </row>
    <row r="17" spans="1:3" ht="20.149999999999999" customHeight="1" x14ac:dyDescent="0.3">
      <c r="A17" s="113">
        <f t="shared" si="0"/>
        <v>9</v>
      </c>
      <c r="B17" s="23"/>
      <c r="C17" s="24"/>
    </row>
    <row r="18" spans="1:3" ht="20.149999999999999" customHeight="1" x14ac:dyDescent="0.3">
      <c r="A18" s="113">
        <f t="shared" si="0"/>
        <v>10</v>
      </c>
      <c r="B18" s="23"/>
      <c r="C18" s="24"/>
    </row>
    <row r="19" spans="1:3" ht="20.149999999999999" customHeight="1" x14ac:dyDescent="0.3">
      <c r="A19" s="113">
        <f t="shared" si="0"/>
        <v>11</v>
      </c>
      <c r="B19" s="23"/>
      <c r="C19" s="24"/>
    </row>
    <row r="20" spans="1:3" ht="20.149999999999999" customHeight="1" x14ac:dyDescent="0.3">
      <c r="A20" s="113">
        <f t="shared" si="0"/>
        <v>12</v>
      </c>
      <c r="B20" s="23"/>
      <c r="C20" s="24"/>
    </row>
    <row r="21" spans="1:3" ht="20.149999999999999" customHeight="1" x14ac:dyDescent="0.3">
      <c r="A21" s="113">
        <f t="shared" si="0"/>
        <v>13</v>
      </c>
      <c r="B21" s="23"/>
      <c r="C21" s="24"/>
    </row>
    <row r="22" spans="1:3" ht="20.149999999999999" customHeight="1" x14ac:dyDescent="0.3">
      <c r="A22" s="113">
        <f t="shared" si="0"/>
        <v>14</v>
      </c>
      <c r="B22" s="23"/>
      <c r="C22" s="24"/>
    </row>
    <row r="23" spans="1:3" ht="20.149999999999999" customHeight="1" x14ac:dyDescent="0.3">
      <c r="A23" s="113">
        <f t="shared" si="0"/>
        <v>15</v>
      </c>
      <c r="B23" s="23"/>
      <c r="C23" s="24"/>
    </row>
    <row r="24" spans="1:3" ht="20.149999999999999" customHeight="1" x14ac:dyDescent="0.3">
      <c r="A24" s="113">
        <f t="shared" si="0"/>
        <v>16</v>
      </c>
      <c r="B24" s="23"/>
      <c r="C24" s="24"/>
    </row>
    <row r="25" spans="1:3" ht="20.149999999999999" customHeight="1" x14ac:dyDescent="0.3">
      <c r="A25" s="113">
        <f t="shared" si="0"/>
        <v>17</v>
      </c>
      <c r="B25" s="23"/>
      <c r="C25" s="24"/>
    </row>
    <row r="26" spans="1:3" ht="20.149999999999999" customHeight="1" x14ac:dyDescent="0.3">
      <c r="A26" s="113">
        <f t="shared" si="0"/>
        <v>18</v>
      </c>
      <c r="B26" s="23"/>
      <c r="C26" s="24"/>
    </row>
    <row r="27" spans="1:3" ht="20.149999999999999" customHeight="1" x14ac:dyDescent="0.3">
      <c r="A27" s="113">
        <f t="shared" si="0"/>
        <v>19</v>
      </c>
      <c r="B27" s="23"/>
      <c r="C27" s="24"/>
    </row>
    <row r="28" spans="1:3" ht="20.149999999999999" customHeight="1" x14ac:dyDescent="0.3">
      <c r="A28" s="113">
        <f t="shared" si="0"/>
        <v>20</v>
      </c>
      <c r="B28" s="23"/>
      <c r="C28" s="24"/>
    </row>
    <row r="29" spans="1:3" ht="20.149999999999999" customHeight="1" x14ac:dyDescent="0.3">
      <c r="A29" s="113">
        <f t="shared" si="0"/>
        <v>21</v>
      </c>
      <c r="B29" s="23"/>
      <c r="C29" s="24"/>
    </row>
    <row r="30" spans="1:3" ht="20.149999999999999" customHeight="1" x14ac:dyDescent="0.3">
      <c r="A30" s="113">
        <f t="shared" si="0"/>
        <v>22</v>
      </c>
      <c r="B30" s="23"/>
      <c r="C30" s="24"/>
    </row>
    <row r="31" spans="1:3" ht="20.149999999999999" customHeight="1" x14ac:dyDescent="0.3">
      <c r="A31" s="113">
        <f t="shared" si="0"/>
        <v>23</v>
      </c>
      <c r="B31" s="23"/>
      <c r="C31" s="24"/>
    </row>
    <row r="32" spans="1:3" ht="20.149999999999999" customHeight="1" x14ac:dyDescent="0.3">
      <c r="A32" s="113">
        <f t="shared" si="0"/>
        <v>24</v>
      </c>
      <c r="B32" s="23"/>
      <c r="C32" s="24"/>
    </row>
    <row r="33" spans="1:4" ht="20.149999999999999" customHeight="1" x14ac:dyDescent="0.3">
      <c r="A33" s="113">
        <f t="shared" si="0"/>
        <v>25</v>
      </c>
      <c r="B33" s="23"/>
      <c r="C33" s="24"/>
    </row>
    <row r="34" spans="1:4" ht="20.149999999999999" customHeight="1" x14ac:dyDescent="0.3">
      <c r="A34" s="113">
        <f t="shared" si="0"/>
        <v>26</v>
      </c>
      <c r="B34" s="23"/>
      <c r="C34" s="24"/>
    </row>
    <row r="35" spans="1:4" ht="20.149999999999999" customHeight="1" x14ac:dyDescent="0.3">
      <c r="A35" s="113">
        <f t="shared" si="0"/>
        <v>27</v>
      </c>
      <c r="B35" s="23"/>
      <c r="C35" s="24"/>
    </row>
    <row r="36" spans="1:4" ht="20.149999999999999" customHeight="1" x14ac:dyDescent="0.3">
      <c r="A36" s="113">
        <f t="shared" si="0"/>
        <v>28</v>
      </c>
      <c r="B36" s="23"/>
      <c r="C36" s="24"/>
    </row>
    <row r="37" spans="1:4" ht="20.149999999999999" customHeight="1" x14ac:dyDescent="0.3">
      <c r="A37" s="113">
        <f t="shared" si="0"/>
        <v>29</v>
      </c>
      <c r="B37" s="23"/>
      <c r="C37" s="24"/>
    </row>
    <row r="38" spans="1:4" ht="20.149999999999999" customHeight="1" x14ac:dyDescent="0.3">
      <c r="A38" s="106">
        <f t="shared" si="0"/>
        <v>30</v>
      </c>
      <c r="B38" s="5"/>
      <c r="C38" s="2"/>
    </row>
    <row r="39" spans="1:4" ht="19.5" customHeight="1" x14ac:dyDescent="0.3">
      <c r="A39" s="106"/>
      <c r="B39" s="120" t="s">
        <v>382</v>
      </c>
      <c r="C39" s="273">
        <f>SUM(C9:C38)</f>
        <v>0</v>
      </c>
      <c r="D39" s="121"/>
    </row>
  </sheetData>
  <sheetProtection algorithmName="SHA-512" hashValue="WLH9xuLO81JpMpxdIIFCJ/YaPm5CMfyUhsL60k7HgwF/q7axovB52lQogiUo++FXWoAxnSOdDk3rN8mIxWwC/Q==" saltValue="+u4x5cCposW5Ilvf5KjDdg==" spinCount="100000" sheet="1" objects="1" scenarios="1"/>
  <mergeCells count="2">
    <mergeCell ref="A1:C1"/>
    <mergeCell ref="A2:C2"/>
  </mergeCells>
  <dataValidations count="1">
    <dataValidation type="whole" operator="greaterThanOrEqual" allowBlank="1" showInputMessage="1" showErrorMessage="1" sqref="C9:C39" xr:uid="{4E78390C-028C-4E76-8FE0-8FC5BB720C57}">
      <formula1>0</formula1>
    </dataValidation>
  </dataValidations>
  <pageMargins left="0.7" right="0.7" top="0.75" bottom="0.75" header="0.3" footer="0.3"/>
  <pageSetup scale="98" fitToHeight="0" orientation="portrait" horizontalDpi="1200" verticalDpi="1200"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771141C458834484767C57B78CE536" ma:contentTypeVersion="16" ma:contentTypeDescription="Create a new document." ma:contentTypeScope="" ma:versionID="4ad6a134c555bd1a06eb46e022a23888">
  <xsd:schema xmlns:xsd="http://www.w3.org/2001/XMLSchema" xmlns:xs="http://www.w3.org/2001/XMLSchema" xmlns:p="http://schemas.microsoft.com/office/2006/metadata/properties" xmlns:ns2="5915f39f-673f-46ee-bcc4-301e5e6b9243" xmlns:ns3="3689cc9e-a6de-4c01-bfc3-9404219882a3" xmlns:ns4="4494cc7c-873d-4c80-9650-25ed479db56e" targetNamespace="http://schemas.microsoft.com/office/2006/metadata/properties" ma:root="true" ma:fieldsID="086b784711dc6658acb65e9d5d95e9b9" ns2:_="" ns3:_="" ns4:_="">
    <xsd:import namespace="5915f39f-673f-46ee-bcc4-301e5e6b9243"/>
    <xsd:import namespace="3689cc9e-a6de-4c01-bfc3-9404219882a3"/>
    <xsd:import namespace="4494cc7c-873d-4c80-9650-25ed479db56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15f39f-673f-46ee-bcc4-301e5e6b9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7c0b7209-8b30-4d9f-9476-6b035fe2b63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89cc9e-a6de-4c01-bfc3-9404219882a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94cc7c-873d-4c80-9650-25ed479db56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245f6509-96f7-4aad-8e21-b6643fd74b83}" ma:internalName="TaxCatchAll" ma:showField="CatchAllData" ma:web="3689cc9e-a6de-4c01-bfc3-9404219882a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494cc7c-873d-4c80-9650-25ed479db56e" xsi:nil="true"/>
    <lcf76f155ced4ddcb4097134ff3c332f xmlns="5915f39f-673f-46ee-bcc4-301e5e6b9243">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D7320F-7E0E-4EB5-A315-A6BB488E58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15f39f-673f-46ee-bcc4-301e5e6b9243"/>
    <ds:schemaRef ds:uri="3689cc9e-a6de-4c01-bfc3-9404219882a3"/>
    <ds:schemaRef ds:uri="4494cc7c-873d-4c80-9650-25ed479db5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E50D87-C517-4F78-8D0E-767624EAEFDB}">
  <ds:schemaRefs>
    <ds:schemaRef ds:uri="http://schemas.microsoft.com/office/2006/metadata/properties"/>
    <ds:schemaRef ds:uri="http://schemas.microsoft.com/office/infopath/2007/PartnerControls"/>
    <ds:schemaRef ds:uri="4494cc7c-873d-4c80-9650-25ed479db56e"/>
    <ds:schemaRef ds:uri="5915f39f-673f-46ee-bcc4-301e5e6b9243"/>
  </ds:schemaRefs>
</ds:datastoreItem>
</file>

<file path=customXml/itemProps3.xml><?xml version="1.0" encoding="utf-8"?>
<ds:datastoreItem xmlns:ds="http://schemas.openxmlformats.org/officeDocument/2006/customXml" ds:itemID="{EB0951E1-0096-4B56-BD33-1A71D33B14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23</vt:i4>
      </vt:variant>
    </vt:vector>
  </HeadingPairs>
  <TitlesOfParts>
    <vt:vector size="43" baseType="lpstr">
      <vt:lpstr>Cover Letter</vt:lpstr>
      <vt:lpstr>Instructions</vt:lpstr>
      <vt:lpstr>I. Applicant Info</vt:lpstr>
      <vt:lpstr>II. Site Info</vt:lpstr>
      <vt:lpstr>III. Prj. Description</vt:lpstr>
      <vt:lpstr>IV. Target Population</vt:lpstr>
      <vt:lpstr>V. Sources </vt:lpstr>
      <vt:lpstr>VI. Prj. Budget-Uses</vt:lpstr>
      <vt:lpstr>VII. Prj. Budget-Rehab</vt:lpstr>
      <vt:lpstr>VIII. Developer Fee</vt:lpstr>
      <vt:lpstr>IX. Operating Budget</vt:lpstr>
      <vt:lpstr>X. Constrn. Disb. &amp; Fund</vt:lpstr>
      <vt:lpstr>XI. Multi-Year Budget</vt:lpstr>
      <vt:lpstr>Certifications &amp; Assurances</vt:lpstr>
      <vt:lpstr>Credit Authorization</vt:lpstr>
      <vt:lpstr>Questions</vt:lpstr>
      <vt:lpstr>Envionmental Questionnaire</vt:lpstr>
      <vt:lpstr>Exhibit 8</vt:lpstr>
      <vt:lpstr>Market Analyst Affidavit</vt:lpstr>
      <vt:lpstr>Owner Developer Affidavit</vt:lpstr>
      <vt:lpstr>'Certifications &amp; Assurances'!Print_Area</vt:lpstr>
      <vt:lpstr>'Envionmental Questionnaire'!Print_Area</vt:lpstr>
      <vt:lpstr>'II. Site Info'!Print_Area</vt:lpstr>
      <vt:lpstr>'Certifications &amp; Assurances'!Print_Titles</vt:lpstr>
      <vt:lpstr>'Cover Letter'!Print_Titles</vt:lpstr>
      <vt:lpstr>'Credit Authorization'!Print_Titles</vt:lpstr>
      <vt:lpstr>'Envionmental Questionnaire'!Print_Titles</vt:lpstr>
      <vt:lpstr>'Exhibit 8'!Print_Titles</vt:lpstr>
      <vt:lpstr>'I. Applicant Info'!Print_Titles</vt:lpstr>
      <vt:lpstr>'II. Site Info'!Print_Titles</vt:lpstr>
      <vt:lpstr>'III. Prj. Description'!Print_Titles</vt:lpstr>
      <vt:lpstr>Instructions!Print_Titles</vt:lpstr>
      <vt:lpstr>'IV. Target Population'!Print_Titles</vt:lpstr>
      <vt:lpstr>'IX. Operating Budget'!Print_Titles</vt:lpstr>
      <vt:lpstr>'Market Analyst Affidavit'!Print_Titles</vt:lpstr>
      <vt:lpstr>'Owner Developer Affidavit'!Print_Titles</vt:lpstr>
      <vt:lpstr>Questions!Print_Titles</vt:lpstr>
      <vt:lpstr>'V. Sources '!Print_Titles</vt:lpstr>
      <vt:lpstr>'VI. Prj. Budget-Uses'!Print_Titles</vt:lpstr>
      <vt:lpstr>'VII. Prj. Budget-Rehab'!Print_Titles</vt:lpstr>
      <vt:lpstr>'VIII. Developer Fee'!Print_Titles</vt:lpstr>
      <vt:lpstr>'X. Constrn. Disb. &amp; Fund'!Print_Titles</vt:lpstr>
      <vt:lpstr>'XI. Multi-Year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Sery Berhanu</dc:creator>
  <cp:keywords/>
  <dc:description/>
  <cp:lastModifiedBy>Palmer, Albert H</cp:lastModifiedBy>
  <cp:revision/>
  <dcterms:created xsi:type="dcterms:W3CDTF">2020-06-25T19:39:54Z</dcterms:created>
  <dcterms:modified xsi:type="dcterms:W3CDTF">2023-10-13T01:08:54Z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0x010100DE771141C458834484767C57B78CE536</vt:lpwstr>
  </property>
</Properties>
</file>