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waiioimt.sharepoint.com/sites/dbedt-hhfdc/DB_Document_Library/DEV Section/Misc/201H App/"/>
    </mc:Choice>
  </mc:AlternateContent>
  <xr:revisionPtr revIDLastSave="400" documentId="8_{63B85C79-CBF8-481B-88EA-3D2BB0D86C61}" xr6:coauthVersionLast="47" xr6:coauthVersionMax="47" xr10:uidLastSave="{FC0966B3-16EE-4EDB-A99E-059BFED4BF50}"/>
  <bookViews>
    <workbookView xWindow="-108" yWindow="-108" windowWidth="23256" windowHeight="12456" xr2:uid="{00000000-000D-0000-FFFF-FFFF00000000}"/>
  </bookViews>
  <sheets>
    <sheet name="Ex A Budget-Uses" sheetId="13" r:id="rId1"/>
    <sheet name="Ex B-1 Unit Sales Revenue" sheetId="15" r:id="rId2"/>
    <sheet name="Ex B-2 Est Proj Revenues" sheetId="16" r:id="rId3"/>
    <sheet name="Ex C Operating Budg" sheetId="14" r:id="rId4"/>
  </sheets>
  <definedNames>
    <definedName name="_xlnm.Print_Area" localSheetId="0">'Ex A Budget-Uses'!$A$1:$K$106</definedName>
    <definedName name="_xlnm.Print_Area" localSheetId="1">'Ex B-1 Unit Sales Revenue'!$A$1:$K$33</definedName>
    <definedName name="_xlnm.Print_Area" localSheetId="2">'Ex B-2 Est Proj Revenues'!$A$1:$E$44</definedName>
    <definedName name="_xlnm.Print_Titles" localSheetId="0">'Ex A Budget-Uses'!$1:$7</definedName>
    <definedName name="_xlnm.Print_Titles" localSheetId="1">'Ex B-1 Unit Sales Revenue'!$1:$2</definedName>
    <definedName name="_xlnm.Print_Titles" localSheetId="2">'Ex B-2 Est Proj Revenues'!$1:$2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6" l="1"/>
  <c r="E15" i="16"/>
  <c r="E16" i="16"/>
  <c r="E17" i="16"/>
  <c r="E18" i="16"/>
  <c r="E19" i="16"/>
  <c r="E20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7" i="16"/>
  <c r="E33" i="16"/>
  <c r="D27" i="16"/>
  <c r="C27" i="16"/>
  <c r="E26" i="16"/>
  <c r="E24" i="16"/>
  <c r="E27" i="16" l="1"/>
  <c r="C22" i="15" l="1"/>
  <c r="D21" i="16" s="1"/>
  <c r="C24" i="15"/>
  <c r="C23" i="15"/>
  <c r="K21" i="15"/>
  <c r="I21" i="15"/>
  <c r="E21" i="15"/>
  <c r="K20" i="15"/>
  <c r="I20" i="15"/>
  <c r="E20" i="15"/>
  <c r="K19" i="15"/>
  <c r="I19" i="15"/>
  <c r="E19" i="15"/>
  <c r="K18" i="15"/>
  <c r="I18" i="15"/>
  <c r="E18" i="15"/>
  <c r="K17" i="15"/>
  <c r="I17" i="15"/>
  <c r="E17" i="15"/>
  <c r="K16" i="15"/>
  <c r="I16" i="15"/>
  <c r="E16" i="15"/>
  <c r="K15" i="15"/>
  <c r="E14" i="16" s="1"/>
  <c r="I15" i="15"/>
  <c r="E15" i="15"/>
  <c r="K14" i="15"/>
  <c r="E13" i="16" s="1"/>
  <c r="I14" i="15"/>
  <c r="E14" i="15"/>
  <c r="K13" i="15"/>
  <c r="E12" i="16" s="1"/>
  <c r="I13" i="15"/>
  <c r="E13" i="15"/>
  <c r="K12" i="15"/>
  <c r="E11" i="16" s="1"/>
  <c r="I12" i="15"/>
  <c r="E12" i="15"/>
  <c r="K11" i="15"/>
  <c r="E10" i="16" s="1"/>
  <c r="I11" i="15"/>
  <c r="E11" i="15"/>
  <c r="K10" i="15"/>
  <c r="E9" i="16" s="1"/>
  <c r="I10" i="15"/>
  <c r="E10" i="15"/>
  <c r="K9" i="15"/>
  <c r="E8" i="16" s="1"/>
  <c r="I9" i="15"/>
  <c r="E9" i="15"/>
  <c r="K8" i="15"/>
  <c r="E7" i="16" s="1"/>
  <c r="I8" i="15"/>
  <c r="E8" i="15"/>
  <c r="E22" i="15" l="1"/>
  <c r="C25" i="15"/>
  <c r="C26" i="15"/>
  <c r="C27" i="15"/>
  <c r="K22" i="15"/>
  <c r="E21" i="16" s="1"/>
  <c r="E35" i="16" s="1"/>
  <c r="J36" i="14" l="1"/>
  <c r="Q71" i="14"/>
  <c r="Q70" i="14"/>
  <c r="Q69" i="14"/>
  <c r="Q68" i="14"/>
  <c r="Q67" i="14"/>
  <c r="Q66" i="14"/>
  <c r="Q65" i="14"/>
  <c r="O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6" i="14"/>
  <c r="Q45" i="14"/>
  <c r="Q44" i="14"/>
  <c r="Q43" i="14"/>
  <c r="Q42" i="14"/>
  <c r="P31" i="14"/>
  <c r="Q31" i="14" s="1"/>
  <c r="N31" i="14"/>
  <c r="O31" i="14" s="1"/>
  <c r="P30" i="14"/>
  <c r="Q30" i="14" s="1"/>
  <c r="N30" i="14"/>
  <c r="O30" i="14" s="1"/>
  <c r="P29" i="14"/>
  <c r="Q29" i="14" s="1"/>
  <c r="N29" i="14"/>
  <c r="O29" i="14" s="1"/>
  <c r="P28" i="14"/>
  <c r="Q28" i="14" s="1"/>
  <c r="N28" i="14"/>
  <c r="O28" i="14" s="1"/>
  <c r="P27" i="14"/>
  <c r="Q27" i="14" s="1"/>
  <c r="N27" i="14"/>
  <c r="O27" i="14" s="1"/>
  <c r="P26" i="14"/>
  <c r="Q26" i="14" s="1"/>
  <c r="P25" i="14"/>
  <c r="Q25" i="14" s="1"/>
  <c r="N25" i="14"/>
  <c r="O25" i="14" s="1"/>
  <c r="P24" i="14"/>
  <c r="Q24" i="14" s="1"/>
  <c r="N24" i="14"/>
  <c r="P23" i="14"/>
  <c r="Q23" i="14" s="1"/>
  <c r="N23" i="14"/>
  <c r="P22" i="14"/>
  <c r="Q22" i="14" s="1"/>
  <c r="N22" i="14"/>
  <c r="O22" i="14" s="1"/>
  <c r="P21" i="14"/>
  <c r="Q21" i="14" s="1"/>
  <c r="P20" i="14"/>
  <c r="Q20" i="14" s="1"/>
  <c r="N20" i="14"/>
  <c r="O20" i="14" s="1"/>
  <c r="P19" i="14"/>
  <c r="Q19" i="14" s="1"/>
  <c r="P18" i="14"/>
  <c r="Q18" i="14" s="1"/>
  <c r="P17" i="14"/>
  <c r="Q17" i="14" s="1"/>
  <c r="N17" i="14"/>
  <c r="O17" i="14"/>
  <c r="P16" i="14"/>
  <c r="Q16" i="14" s="1"/>
  <c r="P15" i="14"/>
  <c r="Q15" i="14" s="1"/>
  <c r="P14" i="14"/>
  <c r="Q14" i="14" s="1"/>
  <c r="N14" i="14"/>
  <c r="P13" i="14"/>
  <c r="Q13" i="14" s="1"/>
  <c r="N13" i="14"/>
  <c r="O13" i="14" s="1"/>
  <c r="Q12" i="14"/>
  <c r="P12" i="14"/>
  <c r="N12" i="14"/>
  <c r="P11" i="14"/>
  <c r="Q11" i="14" s="1"/>
  <c r="P10" i="14"/>
  <c r="Q10" i="14" s="1"/>
  <c r="P9" i="14"/>
  <c r="Q9" i="14" s="1"/>
  <c r="P8" i="14"/>
  <c r="Q8" i="14" s="1"/>
  <c r="N8" i="14"/>
  <c r="O8" i="14" s="1"/>
  <c r="P7" i="14"/>
  <c r="Q7" i="14" s="1"/>
  <c r="N26" i="14" l="1"/>
  <c r="O26" i="14" s="1"/>
  <c r="Q63" i="14"/>
  <c r="O12" i="14"/>
  <c r="O72" i="14"/>
  <c r="Q36" i="14"/>
  <c r="Q72" i="14"/>
  <c r="Q73" i="14" s="1"/>
  <c r="O23" i="14"/>
  <c r="N11" i="14"/>
  <c r="O11" i="14" s="1"/>
  <c r="N16" i="14"/>
  <c r="O16" i="14" s="1"/>
  <c r="N21" i="14"/>
  <c r="O21" i="14" s="1"/>
  <c r="N18" i="14"/>
  <c r="O18" i="14" s="1"/>
  <c r="N19" i="14"/>
  <c r="O19" i="14" s="1"/>
  <c r="N7" i="14"/>
  <c r="O7" i="14" s="1"/>
  <c r="O24" i="14"/>
  <c r="O14" i="14"/>
  <c r="N9" i="14"/>
  <c r="O9" i="14" s="1"/>
  <c r="N10" i="14"/>
  <c r="O10" i="14" s="1"/>
  <c r="N15" i="14"/>
  <c r="O15" i="14" s="1"/>
  <c r="O36" i="14" l="1"/>
  <c r="Q37" i="14"/>
  <c r="Q38" i="14" s="1"/>
  <c r="O73" i="14"/>
  <c r="P73" i="14" l="1"/>
  <c r="P72" i="14"/>
  <c r="P42" i="14"/>
  <c r="P46" i="14"/>
  <c r="P60" i="14"/>
  <c r="P56" i="14"/>
  <c r="P52" i="14"/>
  <c r="P48" i="14"/>
  <c r="P44" i="14"/>
  <c r="P68" i="14"/>
  <c r="P59" i="14"/>
  <c r="P55" i="14"/>
  <c r="P51" i="14"/>
  <c r="P47" i="14"/>
  <c r="P43" i="14"/>
  <c r="P62" i="14"/>
  <c r="P58" i="14"/>
  <c r="P54" i="14"/>
  <c r="P50" i="14"/>
  <c r="Q74" i="14"/>
  <c r="P71" i="14"/>
  <c r="P67" i="14"/>
  <c r="P63" i="14"/>
  <c r="P49" i="14"/>
  <c r="P69" i="14"/>
  <c r="P61" i="14"/>
  <c r="P70" i="14"/>
  <c r="P65" i="14"/>
  <c r="P53" i="14"/>
  <c r="P66" i="14"/>
  <c r="P45" i="14"/>
  <c r="P57" i="14"/>
  <c r="O37" i="14"/>
  <c r="O38" i="14" s="1"/>
  <c r="O74" i="14" s="1"/>
  <c r="N61" i="14" l="1"/>
  <c r="N57" i="14"/>
  <c r="N49" i="14"/>
  <c r="N67" i="14"/>
  <c r="N70" i="14"/>
  <c r="N66" i="14"/>
  <c r="N53" i="14"/>
  <c r="N45" i="14"/>
  <c r="N60" i="14"/>
  <c r="N44" i="14"/>
  <c r="N71" i="14"/>
  <c r="N50" i="14"/>
  <c r="N52" i="14"/>
  <c r="N69" i="14"/>
  <c r="N65" i="14"/>
  <c r="N56" i="14"/>
  <c r="N48" i="14"/>
  <c r="N68" i="14"/>
  <c r="N58" i="14"/>
  <c r="N46" i="14"/>
  <c r="N59" i="14"/>
  <c r="N55" i="14"/>
  <c r="N51" i="14"/>
  <c r="N47" i="14"/>
  <c r="N43" i="14"/>
  <c r="N62" i="14"/>
  <c r="N54" i="14"/>
  <c r="N42" i="14"/>
  <c r="N63" i="14"/>
  <c r="N72" i="14"/>
  <c r="N73" i="14"/>
  <c r="Q77" i="14"/>
  <c r="Q76" i="14"/>
  <c r="P74" i="14"/>
  <c r="P77" i="14" l="1"/>
  <c r="Q78" i="14"/>
  <c r="O77" i="14"/>
  <c r="O76" i="14"/>
  <c r="N74" i="14"/>
  <c r="N77" i="14" l="1"/>
  <c r="O78" i="14"/>
  <c r="I74" i="13" l="1"/>
  <c r="I98" i="13" l="1"/>
  <c r="G98" i="13" s="1"/>
  <c r="G95" i="13"/>
  <c r="I92" i="13"/>
  <c r="H92" i="13" s="1"/>
  <c r="G90" i="13"/>
  <c r="G87" i="13"/>
  <c r="G82" i="13"/>
  <c r="G81" i="13"/>
  <c r="G80" i="13"/>
  <c r="G79" i="13"/>
  <c r="H78" i="13"/>
  <c r="G77" i="13"/>
  <c r="H74" i="13"/>
  <c r="G74" i="13"/>
  <c r="G73" i="13"/>
  <c r="G72" i="13"/>
  <c r="G70" i="13"/>
  <c r="G69" i="13"/>
  <c r="G67" i="13"/>
  <c r="G66" i="13"/>
  <c r="G64" i="13"/>
  <c r="G63" i="13"/>
  <c r="G61" i="13"/>
  <c r="G60" i="13"/>
  <c r="G58" i="13"/>
  <c r="G57" i="13"/>
  <c r="I54" i="13"/>
  <c r="H54" i="13" s="1"/>
  <c r="G53" i="13"/>
  <c r="G52" i="13"/>
  <c r="G50" i="13"/>
  <c r="G49" i="13"/>
  <c r="G47" i="13"/>
  <c r="G46" i="13"/>
  <c r="G44" i="13"/>
  <c r="G43" i="13"/>
  <c r="G41" i="13"/>
  <c r="G40" i="13"/>
  <c r="G38" i="13"/>
  <c r="G37" i="13"/>
  <c r="G35" i="13"/>
  <c r="G34" i="13"/>
  <c r="G32" i="13"/>
  <c r="G27" i="13"/>
  <c r="G26" i="13"/>
  <c r="G24" i="13"/>
  <c r="G23" i="13"/>
  <c r="G21" i="13"/>
  <c r="G20" i="13"/>
  <c r="G17" i="13"/>
  <c r="G16" i="13"/>
  <c r="I13" i="13"/>
  <c r="G12" i="13"/>
  <c r="G11" i="13"/>
  <c r="G10" i="13"/>
  <c r="A10" i="13"/>
  <c r="A11" i="13" s="1"/>
  <c r="A12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7" i="13" s="1"/>
  <c r="A78" i="13" s="1"/>
  <c r="A79" i="13" s="1"/>
  <c r="A80" i="13" s="1"/>
  <c r="A81" i="13" s="1"/>
  <c r="A82" i="13" s="1"/>
  <c r="A83" i="13" s="1"/>
  <c r="A87" i="13" s="1"/>
  <c r="A88" i="13" s="1"/>
  <c r="A89" i="13" s="1"/>
  <c r="A90" i="13" s="1"/>
  <c r="A91" i="13" s="1"/>
  <c r="A95" i="13" s="1"/>
  <c r="A96" i="13" s="1"/>
  <c r="A97" i="13" s="1"/>
  <c r="G9" i="13"/>
  <c r="H71" i="13"/>
  <c r="G97" i="13"/>
  <c r="G54" i="13" l="1"/>
  <c r="G13" i="13"/>
  <c r="I84" i="13"/>
  <c r="H84" i="13" s="1"/>
  <c r="G78" i="13"/>
  <c r="H97" i="13"/>
  <c r="H9" i="13"/>
  <c r="H20" i="13"/>
  <c r="H34" i="13"/>
  <c r="H49" i="13"/>
  <c r="H98" i="13"/>
  <c r="H13" i="13"/>
  <c r="H81" i="13"/>
  <c r="H10" i="13"/>
  <c r="G83" i="13"/>
  <c r="H12" i="13"/>
  <c r="H43" i="13"/>
  <c r="H52" i="13"/>
  <c r="H63" i="13"/>
  <c r="H72" i="13"/>
  <c r="H79" i="13"/>
  <c r="H90" i="13"/>
  <c r="H21" i="13"/>
  <c r="H24" i="13"/>
  <c r="H27" i="13"/>
  <c r="H32" i="13"/>
  <c r="H35" i="13"/>
  <c r="H38" i="13"/>
  <c r="H41" i="13"/>
  <c r="H44" i="13"/>
  <c r="H47" i="13"/>
  <c r="H50" i="13"/>
  <c r="H53" i="13"/>
  <c r="H58" i="13"/>
  <c r="H61" i="13"/>
  <c r="H64" i="13"/>
  <c r="H67" i="13"/>
  <c r="H70" i="13"/>
  <c r="H73" i="13"/>
  <c r="H83" i="13"/>
  <c r="G88" i="13"/>
  <c r="G91" i="13"/>
  <c r="G96" i="13"/>
  <c r="H23" i="13"/>
  <c r="H40" i="13"/>
  <c r="H57" i="13"/>
  <c r="H69" i="13"/>
  <c r="H95" i="13"/>
  <c r="H88" i="13"/>
  <c r="H91" i="13"/>
  <c r="H96" i="13"/>
  <c r="H82" i="13"/>
  <c r="H17" i="13"/>
  <c r="H11" i="13"/>
  <c r="H16" i="13"/>
  <c r="G19" i="13"/>
  <c r="G22" i="13"/>
  <c r="G25" i="13"/>
  <c r="G28" i="13"/>
  <c r="G33" i="13"/>
  <c r="G36" i="13"/>
  <c r="G39" i="13"/>
  <c r="G42" i="13"/>
  <c r="G45" i="13"/>
  <c r="G48" i="13"/>
  <c r="G51" i="13"/>
  <c r="G59" i="13"/>
  <c r="G62" i="13"/>
  <c r="G65" i="13"/>
  <c r="G68" i="13"/>
  <c r="G71" i="13"/>
  <c r="H80" i="13"/>
  <c r="G92" i="13"/>
  <c r="H89" i="13"/>
  <c r="H26" i="13"/>
  <c r="H37" i="13"/>
  <c r="H46" i="13"/>
  <c r="H60" i="13"/>
  <c r="H66" i="13"/>
  <c r="H77" i="13"/>
  <c r="H87" i="13"/>
  <c r="H19" i="13"/>
  <c r="H22" i="13"/>
  <c r="H25" i="13"/>
  <c r="H28" i="13"/>
  <c r="H33" i="13"/>
  <c r="H36" i="13"/>
  <c r="H39" i="13"/>
  <c r="H42" i="13"/>
  <c r="H45" i="13"/>
  <c r="H48" i="13"/>
  <c r="H51" i="13"/>
  <c r="H59" i="13"/>
  <c r="H62" i="13"/>
  <c r="H65" i="13"/>
  <c r="H68" i="13"/>
  <c r="G89" i="13"/>
  <c r="G84" i="13" l="1"/>
  <c r="G18" i="13" l="1"/>
  <c r="I29" i="13"/>
  <c r="I100" i="13" s="1"/>
  <c r="E41" i="16" s="1"/>
  <c r="H18" i="13"/>
  <c r="E44" i="16" l="1"/>
  <c r="E42" i="16"/>
  <c r="G29" i="13"/>
  <c r="H29" i="13"/>
  <c r="J87" i="13" l="1"/>
  <c r="J33" i="13"/>
  <c r="J78" i="13"/>
  <c r="J81" i="13"/>
  <c r="J59" i="13"/>
  <c r="J95" i="13"/>
  <c r="J71" i="13"/>
  <c r="J34" i="13"/>
  <c r="J70" i="13"/>
  <c r="J97" i="13"/>
  <c r="J54" i="13"/>
  <c r="J49" i="13"/>
  <c r="J60" i="13"/>
  <c r="J41" i="13"/>
  <c r="J73" i="13"/>
  <c r="J51" i="13"/>
  <c r="J98" i="13"/>
  <c r="J25" i="13"/>
  <c r="J45" i="13"/>
  <c r="J79" i="13"/>
  <c r="J48" i="13"/>
  <c r="J12" i="13"/>
  <c r="J91" i="13"/>
  <c r="J92" i="13"/>
  <c r="J26" i="13"/>
  <c r="J35" i="13"/>
  <c r="J67" i="13"/>
  <c r="J11" i="13"/>
  <c r="J39" i="13"/>
  <c r="J82" i="13"/>
  <c r="J21" i="13"/>
  <c r="J65" i="13"/>
  <c r="J42" i="13"/>
  <c r="J100" i="13"/>
  <c r="J62" i="13"/>
  <c r="J50" i="13"/>
  <c r="J20" i="13"/>
  <c r="J63" i="13"/>
  <c r="J9" i="13"/>
  <c r="J27" i="13"/>
  <c r="J19" i="13"/>
  <c r="J57" i="13"/>
  <c r="J44" i="13"/>
  <c r="J90" i="13"/>
  <c r="J66" i="13"/>
  <c r="J72" i="13"/>
  <c r="J16" i="13"/>
  <c r="J24" i="13"/>
  <c r="J37" i="13"/>
  <c r="J46" i="13"/>
  <c r="J83" i="13"/>
  <c r="J74" i="13"/>
  <c r="J43" i="13"/>
  <c r="J68" i="13"/>
  <c r="J61" i="13"/>
  <c r="J96" i="13"/>
  <c r="J53" i="13"/>
  <c r="J89" i="13"/>
  <c r="H100" i="13"/>
  <c r="G100" i="13"/>
  <c r="J52" i="13"/>
  <c r="J58" i="13"/>
  <c r="J10" i="13"/>
  <c r="J23" i="13"/>
  <c r="J40" i="13"/>
  <c r="J38" i="13"/>
  <c r="J32" i="13"/>
  <c r="J36" i="13"/>
  <c r="J13" i="13"/>
  <c r="J22" i="13"/>
  <c r="J88" i="13"/>
  <c r="J84" i="13"/>
  <c r="J17" i="13"/>
  <c r="J80" i="13"/>
  <c r="J64" i="13"/>
  <c r="J69" i="13"/>
  <c r="J47" i="13"/>
  <c r="J77" i="13"/>
  <c r="J28" i="13"/>
  <c r="J18" i="13"/>
  <c r="J29" i="13"/>
</calcChain>
</file>

<file path=xl/sharedStrings.xml><?xml version="1.0" encoding="utf-8"?>
<sst xmlns="http://schemas.openxmlformats.org/spreadsheetml/2006/main" count="313" uniqueCount="191">
  <si>
    <t>Total Units</t>
  </si>
  <si>
    <t>Land</t>
  </si>
  <si>
    <t>Other:</t>
  </si>
  <si>
    <t>Contractor Overhead</t>
  </si>
  <si>
    <t>Contractor Profit</t>
  </si>
  <si>
    <t>Credit Report</t>
  </si>
  <si>
    <t>Market Study</t>
  </si>
  <si>
    <t>Environmental Report</t>
  </si>
  <si>
    <t>Tax Opinion</t>
  </si>
  <si>
    <t>Operating Reserve</t>
  </si>
  <si>
    <t>Total</t>
  </si>
  <si>
    <t>No. of Units</t>
  </si>
  <si>
    <t xml:space="preserve"> </t>
  </si>
  <si>
    <t>Cost</t>
  </si>
  <si>
    <t>Fill in the appropriate number in the table below.</t>
  </si>
  <si>
    <t>Total GSF</t>
  </si>
  <si>
    <t>Cost Per</t>
  </si>
  <si>
    <t>% of Total</t>
  </si>
  <si>
    <t>Cost Per Unit</t>
  </si>
  <si>
    <t>Square Foot</t>
  </si>
  <si>
    <t>Acquisition:</t>
  </si>
  <si>
    <t>Building / Improvements</t>
  </si>
  <si>
    <t xml:space="preserve">Subtotal: Acquisition </t>
  </si>
  <si>
    <t>Construction/Rehabilitation Work:</t>
  </si>
  <si>
    <t>Site Work - Off Site</t>
  </si>
  <si>
    <t>Site Work - On Site</t>
  </si>
  <si>
    <t>New Construction - Residential</t>
  </si>
  <si>
    <t>New Construction - Commercial</t>
  </si>
  <si>
    <t>New Construction - Community Service Facility</t>
  </si>
  <si>
    <t>Parking</t>
  </si>
  <si>
    <t>Contractor General Requirements</t>
  </si>
  <si>
    <t>Subtotal: Construction/Rehabilitation</t>
  </si>
  <si>
    <t>Interim and Soft Costs:</t>
  </si>
  <si>
    <t>Accounting / Cost Certification</t>
  </si>
  <si>
    <t>Advertising / Marketing</t>
  </si>
  <si>
    <t>Appraisal</t>
  </si>
  <si>
    <t>Architect Fee - Design</t>
  </si>
  <si>
    <t>Architect Fee - Supervision</t>
  </si>
  <si>
    <t>Building Permits</t>
  </si>
  <si>
    <t>Consulting</t>
  </si>
  <si>
    <t>Engineering</t>
  </si>
  <si>
    <t>Insurance</t>
  </si>
  <si>
    <t>Legal Fee</t>
  </si>
  <si>
    <t>Organizational Expenses</t>
  </si>
  <si>
    <t>Payment &amp; Perform. Bond - Owner Paid</t>
  </si>
  <si>
    <t>Taxes - Other</t>
  </si>
  <si>
    <t>Taxes - Real Property</t>
  </si>
  <si>
    <t>Survey and CPR</t>
  </si>
  <si>
    <t>Broker Fee</t>
  </si>
  <si>
    <t>Utility Fees and Hook-up Charges</t>
  </si>
  <si>
    <t>Subtotal: Interim &amp; Soft</t>
  </si>
  <si>
    <t>Financing and Syndication Costs:</t>
  </si>
  <si>
    <t>Bond Financings Costs</t>
  </si>
  <si>
    <t>Construction Loan - Fees</t>
  </si>
  <si>
    <t>Construction Loan - Interest</t>
  </si>
  <si>
    <t>HHFDC LIHTC Fee</t>
  </si>
  <si>
    <t>Legal Fee - Financing</t>
  </si>
  <si>
    <t>Lender / Investor Inspection Fee</t>
  </si>
  <si>
    <t>Permanent Loan - Enhancement Fee</t>
  </si>
  <si>
    <t>Permanent Loan - Fee</t>
  </si>
  <si>
    <t>Title, Escrow &amp; Recording</t>
  </si>
  <si>
    <t>DURF Loan Origination Fee</t>
  </si>
  <si>
    <t>DURF Loan Interest</t>
  </si>
  <si>
    <t>HHFDC Administrative Fee</t>
  </si>
  <si>
    <t>Subtotal: Financing &amp; Syndication</t>
  </si>
  <si>
    <r>
      <t>Developer Fee: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(From VIII. Developer Fee Sheet)</t>
    </r>
  </si>
  <si>
    <t>Subtotal: Developer Fee (3)</t>
  </si>
  <si>
    <t>Project Reserves:</t>
  </si>
  <si>
    <t>Replacement / Capital Reserve</t>
  </si>
  <si>
    <t>Rent-Up Reserve</t>
  </si>
  <si>
    <t>Subtotal: Project Reserves</t>
  </si>
  <si>
    <t>Contingency:</t>
  </si>
  <si>
    <t>Contingency</t>
  </si>
  <si>
    <t>Subtotal: Contingency</t>
  </si>
  <si>
    <t>Total Development Budget (4)</t>
  </si>
  <si>
    <t>(1) Developer's Fee should be deferred until completion of the project.</t>
  </si>
  <si>
    <t>(2) Developer's Overhead should be equally disbursed.</t>
  </si>
  <si>
    <t>(3) Subtotal for Developer Fee shall reconcile with the Total Developer Fee on the "VIII. Developer Fee" Sheet.</t>
  </si>
  <si>
    <t>(4) Total Development Budget shall return an "ERROR" message until Interim/Construction Sources (V. Sources Sheet); Permanent  
     Sources (V. Sources Sheet); and Project Budget/Uses reconcile.</t>
  </si>
  <si>
    <t>Developer - Fee (1)</t>
  </si>
  <si>
    <t>Developer - Overhead (2)</t>
  </si>
  <si>
    <t>Developer - Consulting Fee</t>
  </si>
  <si>
    <t>Developer - Management Fee</t>
  </si>
  <si>
    <t>Rehabilitation</t>
  </si>
  <si>
    <t>No. of</t>
  </si>
  <si>
    <t xml:space="preserve">Proposed  </t>
  </si>
  <si>
    <t xml:space="preserve">Max. Rent  </t>
  </si>
  <si>
    <t xml:space="preserve">Utility  </t>
  </si>
  <si>
    <t xml:space="preserve">Net Prop.  </t>
  </si>
  <si>
    <t xml:space="preserve">Tot. Proposed  </t>
  </si>
  <si>
    <t xml:space="preserve">Net Rest.  </t>
  </si>
  <si>
    <t xml:space="preserve">Tot. Restricted  </t>
  </si>
  <si>
    <t>Units</t>
  </si>
  <si>
    <t xml:space="preserve">Rent  </t>
  </si>
  <si>
    <t xml:space="preserve">Allowance  </t>
  </si>
  <si>
    <t xml:space="preserve">Unit Rent  </t>
  </si>
  <si>
    <t>Revenues:</t>
  </si>
  <si>
    <t>(use 0 BR to designate studio units)</t>
  </si>
  <si>
    <t>Unit:</t>
  </si>
  <si>
    <t>BR</t>
  </si>
  <si>
    <t>AMGI</t>
  </si>
  <si>
    <t>Manager's Unit(s)</t>
  </si>
  <si>
    <t>Oper. Subsidy:</t>
  </si>
  <si>
    <t>Other Income:</t>
  </si>
  <si>
    <t>less: Vacancy</t>
  </si>
  <si>
    <t xml:space="preserve"> (min. 5%)</t>
  </si>
  <si>
    <t>Effective Gross Income</t>
  </si>
  <si>
    <t>Expenses:</t>
  </si>
  <si>
    <t>(Annual)</t>
  </si>
  <si>
    <t>Operating Expenses:</t>
  </si>
  <si>
    <t>Advertising &amp; Marketing</t>
  </si>
  <si>
    <t>Ground Lease Rent</t>
  </si>
  <si>
    <t>Management Fee</t>
  </si>
  <si>
    <t>Payroll</t>
  </si>
  <si>
    <t>Payroll - Taxes</t>
  </si>
  <si>
    <t>Professional Fees - Accounting</t>
  </si>
  <si>
    <t>Professional Fees - Legal</t>
  </si>
  <si>
    <t>Repairs &amp; Maintenance</t>
  </si>
  <si>
    <t>Repairs &amp; Maintenance - Staff</t>
  </si>
  <si>
    <t>Repairs &amp; Maintenance - Supplies</t>
  </si>
  <si>
    <t>Security</t>
  </si>
  <si>
    <t>Supplies: Office</t>
  </si>
  <si>
    <t>Taxes - Income</t>
  </si>
  <si>
    <t>Utilities - Electric</t>
  </si>
  <si>
    <t>Utilities - Water &amp; Sewer</t>
  </si>
  <si>
    <t>Utilities - Other</t>
  </si>
  <si>
    <t>Subtotal Operating Expenses</t>
  </si>
  <si>
    <t>Other Expenses:</t>
  </si>
  <si>
    <t>Asset Management Fee</t>
  </si>
  <si>
    <t>Compliance Fee - HHFDC</t>
  </si>
  <si>
    <t>HMMF Admin. Fee - HHFDC</t>
  </si>
  <si>
    <t>Reserves - Cap Ex/Replacement</t>
  </si>
  <si>
    <t>Reserves - Other</t>
  </si>
  <si>
    <t>Subtotal Other Expenses [2]</t>
  </si>
  <si>
    <t>Total Annual Expenses</t>
  </si>
  <si>
    <t>Net Operating Income (NOI) [2]</t>
  </si>
  <si>
    <t>Surplus / (Deficit)</t>
  </si>
  <si>
    <t>[1]</t>
  </si>
  <si>
    <t>[2]</t>
  </si>
  <si>
    <t>Subtotal Other Expenses and NOI shall return "Error" until a compliant value is entered in the "Reserves - Cap Ex/Replacement" line item.</t>
  </si>
  <si>
    <t>[3]</t>
  </si>
  <si>
    <t>Minimum Debt Service Ratio (DSR) requirement is 1.15x.</t>
  </si>
  <si>
    <t>EXHIBIT A - PROJECT BUDGET/USES BREAKDOWN WORKSHEET</t>
  </si>
  <si>
    <t>HHFDC 201H APPLICATION</t>
  </si>
  <si>
    <t>EXHIBIT C - OPERATING BUDGET (RENTAL PROJECTS)</t>
  </si>
  <si>
    <t>Debt Service Requirement</t>
  </si>
  <si>
    <t>Debt Service Ratio (DSR)</t>
  </si>
  <si>
    <t>Restricted [4]</t>
  </si>
  <si>
    <t>[4]</t>
  </si>
  <si>
    <t>For market units, indicate "Market" in the AMI column, and list the Max. Rent Restricted as equal to the Proposed Rent.</t>
  </si>
  <si>
    <t>Revenues Subtotal</t>
  </si>
  <si>
    <t>N/A</t>
  </si>
  <si>
    <t>Unit Type (1)</t>
  </si>
  <si>
    <t>Affordable/Market (2)</t>
  </si>
  <si>
    <t>Area/Unit (GSF) (5)</t>
  </si>
  <si>
    <t>Affordability (AMI)</t>
  </si>
  <si>
    <t>Interest Rate (7)</t>
  </si>
  <si>
    <t>Sale Price Per Unit</t>
  </si>
  <si>
    <t>Sale Price (psf)</t>
  </si>
  <si>
    <t>Max Sales Price (8)</t>
  </si>
  <si>
    <t xml:space="preserve">Gross Revenue </t>
  </si>
  <si>
    <t>Total Units (11)</t>
  </si>
  <si>
    <t>Total Affordable Units</t>
  </si>
  <si>
    <t>Percentage of Affordable Units</t>
  </si>
  <si>
    <t>Total Market Units</t>
  </si>
  <si>
    <t>Percentage of Market Units</t>
  </si>
  <si>
    <t>(1) Unit Type refers to the number of bedrooms. Use Zero to designate studio units. Also include the number of bathrooms (i.e. 1BR/1BA).</t>
  </si>
  <si>
    <t>(2) From the drop-down menu choose whether the unit is "Affordable" or "Market".</t>
  </si>
  <si>
    <t>(5) Area refers to gross floor area.</t>
  </si>
  <si>
    <t>(7) Input the latest available current interest rate. Note that this might change by the end of your DURF application review by HHFDC.</t>
  </si>
  <si>
    <t>(8) For the affordable units the max sales price cannot exceed the sales price established by HHFDC.</t>
  </si>
  <si>
    <t>(11) The total units will return "ERROR" if it doesn't reconcile with the total number of units.</t>
  </si>
  <si>
    <t>Unit Area (GSF)</t>
  </si>
  <si>
    <t>EX B-1 - UNIT MIX AND SALES REVENUE (FOR-SALE PROJECTS)</t>
  </si>
  <si>
    <t>Parking:</t>
  </si>
  <si>
    <t>Price / Unit</t>
  </si>
  <si>
    <t>AMI</t>
  </si>
  <si>
    <t>Sales Price</t>
  </si>
  <si>
    <t xml:space="preserve">No. of Units (3) </t>
  </si>
  <si>
    <t>Gross Revenue (4)</t>
  </si>
  <si>
    <t xml:space="preserve">No. of Units </t>
  </si>
  <si>
    <t>Gross Revenue</t>
  </si>
  <si>
    <t xml:space="preserve"> (3) The total no. of units will return "ERROR" if it doesn't reconcile with the VIII.Unit Mix &amp; Sales 
       Revenue Sheet's total no. of units.</t>
  </si>
  <si>
    <t xml:space="preserve"> (4) The total gross revenue for the units will return "ERROR" if it doesn't reconcile with the VIII.Unit Mix 
       &amp; Sales Revenue Sheet's total gross revenue for the unit.</t>
  </si>
  <si>
    <t>XB. Gross Profit Margin</t>
  </si>
  <si>
    <t>Gross Profit</t>
  </si>
  <si>
    <t>Gross Profit Margin (1)</t>
  </si>
  <si>
    <t>(1) The Gross Profit Margin will return an "ERROR" message if it is less than 5% or more than 20%.</t>
  </si>
  <si>
    <t>EXHIBIT B-2 ESTIMATED PROJECT REVENUES</t>
  </si>
  <si>
    <t xml:space="preserve">Unit Type: </t>
  </si>
  <si>
    <t>TOTAL GROSS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</si>
</sst>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"/>
    <numFmt numFmtId="167" formatCode="_(* #,##0.000_);_(* \(#,##0.000\);_(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i/>
      <sz val="11"/>
      <color theme="1"/>
      <name val="Arial"/>
      <family val="2"/>
    </font>
    <font>
      <b/>
      <sz val="11"/>
      <color rgb="FF000000"/>
      <name val="Arial"/>
      <family val="2"/>
    </font>
    <font>
      <i/>
      <sz val="9"/>
      <color theme="1"/>
      <name val="Arial"/>
      <family val="2"/>
    </font>
    <font>
      <sz val="10"/>
      <name val="Arial"/>
    </font>
    <font>
      <b/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i/>
      <sz val="11"/>
      <color theme="0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0">
    <xf numFmtId="0" fontId="0" fillId="0" borderId="0" xfId="0"/>
    <xf numFmtId="0" fontId="3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4" fillId="0" borderId="4" xfId="1" applyFont="1" applyBorder="1" applyProtection="1">
      <protection locked="0"/>
    </xf>
    <xf numFmtId="0" fontId="4" fillId="0" borderId="2" xfId="1" applyFont="1" applyBorder="1" applyProtection="1">
      <protection locked="0"/>
    </xf>
    <xf numFmtId="0" fontId="4" fillId="0" borderId="6" xfId="1" applyFont="1" applyBorder="1" applyProtection="1">
      <protection locked="0"/>
    </xf>
    <xf numFmtId="0" fontId="4" fillId="0" borderId="7" xfId="1" applyFont="1" applyBorder="1" applyProtection="1">
      <protection locked="0"/>
    </xf>
    <xf numFmtId="0" fontId="4" fillId="0" borderId="9" xfId="1" applyFont="1" applyBorder="1" applyProtection="1">
      <protection locked="0"/>
    </xf>
    <xf numFmtId="0" fontId="4" fillId="0" borderId="10" xfId="1" applyFont="1" applyBorder="1" applyProtection="1">
      <protection locked="0"/>
    </xf>
    <xf numFmtId="0" fontId="4" fillId="0" borderId="11" xfId="1" applyFont="1" applyBorder="1" applyProtection="1">
      <protection locked="0"/>
    </xf>
    <xf numFmtId="0" fontId="4" fillId="0" borderId="1" xfId="1" applyFont="1" applyBorder="1" applyProtection="1">
      <protection locked="0"/>
    </xf>
    <xf numFmtId="0" fontId="4" fillId="0" borderId="4" xfId="1" applyFont="1" applyBorder="1" applyAlignment="1" applyProtection="1">
      <alignment horizontal="center"/>
      <protection locked="0"/>
    </xf>
    <xf numFmtId="0" fontId="4" fillId="0" borderId="13" xfId="1" applyFont="1" applyBorder="1" applyAlignment="1" applyProtection="1">
      <alignment horizontal="center"/>
      <protection locked="0"/>
    </xf>
    <xf numFmtId="0" fontId="4" fillId="0" borderId="17" xfId="1" applyFont="1" applyBorder="1" applyAlignment="1" applyProtection="1">
      <alignment horizontal="center"/>
      <protection locked="0"/>
    </xf>
    <xf numFmtId="164" fontId="4" fillId="0" borderId="0" xfId="2" applyNumberFormat="1" applyFont="1" applyProtection="1">
      <protection locked="0"/>
    </xf>
    <xf numFmtId="164" fontId="4" fillId="2" borderId="18" xfId="2" applyNumberFormat="1" applyFont="1" applyFill="1" applyBorder="1" applyProtection="1">
      <protection locked="0"/>
    </xf>
    <xf numFmtId="164" fontId="4" fillId="2" borderId="9" xfId="2" applyNumberFormat="1" applyFont="1" applyFill="1" applyBorder="1" applyProtection="1">
      <protection locked="0"/>
    </xf>
    <xf numFmtId="164" fontId="4" fillId="0" borderId="9" xfId="2" applyNumberFormat="1" applyFont="1" applyBorder="1" applyProtection="1"/>
    <xf numFmtId="164" fontId="4" fillId="0" borderId="12" xfId="2" applyNumberFormat="1" applyFont="1" applyBorder="1" applyProtection="1">
      <protection locked="0"/>
    </xf>
    <xf numFmtId="0" fontId="4" fillId="0" borderId="12" xfId="1" applyFont="1" applyBorder="1" applyAlignment="1" applyProtection="1">
      <alignment horizontal="center"/>
      <protection locked="0"/>
    </xf>
    <xf numFmtId="164" fontId="4" fillId="0" borderId="0" xfId="1" applyNumberFormat="1" applyFont="1" applyProtection="1">
      <protection locked="0"/>
    </xf>
    <xf numFmtId="0" fontId="4" fillId="0" borderId="16" xfId="1" applyFont="1" applyBorder="1" applyProtection="1">
      <protection locked="0"/>
    </xf>
    <xf numFmtId="0" fontId="4" fillId="0" borderId="12" xfId="1" applyFont="1" applyBorder="1" applyProtection="1">
      <protection locked="0"/>
    </xf>
    <xf numFmtId="164" fontId="4" fillId="0" borderId="13" xfId="2" applyNumberFormat="1" applyFont="1" applyBorder="1" applyProtection="1"/>
    <xf numFmtId="0" fontId="4" fillId="0" borderId="21" xfId="1" applyFont="1" applyBorder="1" applyProtection="1">
      <protection locked="0"/>
    </xf>
    <xf numFmtId="0" fontId="4" fillId="0" borderId="21" xfId="1" applyFont="1" applyBorder="1" applyAlignment="1" applyProtection="1">
      <alignment horizontal="center"/>
      <protection locked="0"/>
    </xf>
    <xf numFmtId="0" fontId="4" fillId="0" borderId="13" xfId="1" applyFont="1" applyBorder="1" applyProtection="1">
      <protection locked="0"/>
    </xf>
    <xf numFmtId="0" fontId="3" fillId="0" borderId="12" xfId="1" applyFont="1" applyBorder="1" applyProtection="1">
      <protection locked="0"/>
    </xf>
    <xf numFmtId="164" fontId="4" fillId="0" borderId="6" xfId="2" applyNumberFormat="1" applyFont="1" applyBorder="1" applyProtection="1"/>
    <xf numFmtId="43" fontId="4" fillId="0" borderId="6" xfId="2" applyFont="1" applyBorder="1" applyProtection="1"/>
    <xf numFmtId="164" fontId="4" fillId="2" borderId="6" xfId="2" applyNumberFormat="1" applyFont="1" applyFill="1" applyBorder="1" applyProtection="1">
      <protection locked="0"/>
    </xf>
    <xf numFmtId="10" fontId="4" fillId="0" borderId="22" xfId="3" applyNumberFormat="1" applyFont="1" applyBorder="1" applyProtection="1"/>
    <xf numFmtId="43" fontId="4" fillId="0" borderId="9" xfId="2" applyFont="1" applyBorder="1" applyProtection="1"/>
    <xf numFmtId="10" fontId="4" fillId="0" borderId="18" xfId="3" applyNumberFormat="1" applyFont="1" applyBorder="1" applyProtection="1"/>
    <xf numFmtId="43" fontId="4" fillId="0" borderId="18" xfId="2" applyFont="1" applyBorder="1" applyProtection="1"/>
    <xf numFmtId="0" fontId="4" fillId="0" borderId="8" xfId="1" applyFont="1" applyBorder="1" applyProtection="1">
      <protection locked="0"/>
    </xf>
    <xf numFmtId="0" fontId="4" fillId="0" borderId="3" xfId="1" applyFont="1" applyBorder="1" applyProtection="1">
      <protection locked="0"/>
    </xf>
    <xf numFmtId="164" fontId="4" fillId="0" borderId="8" xfId="2" applyNumberFormat="1" applyFont="1" applyBorder="1" applyProtection="1"/>
    <xf numFmtId="43" fontId="4" fillId="0" borderId="8" xfId="2" applyFont="1" applyBorder="1" applyProtection="1"/>
    <xf numFmtId="10" fontId="4" fillId="0" borderId="23" xfId="3" applyNumberFormat="1" applyFont="1" applyBorder="1" applyProtection="1"/>
    <xf numFmtId="43" fontId="4" fillId="0" borderId="12" xfId="2" applyFont="1" applyBorder="1" applyProtection="1">
      <protection locked="0"/>
    </xf>
    <xf numFmtId="10" fontId="4" fillId="0" borderId="21" xfId="3" applyNumberFormat="1" applyFont="1" applyBorder="1" applyProtection="1">
      <protection locked="0"/>
    </xf>
    <xf numFmtId="164" fontId="4" fillId="0" borderId="18" xfId="2" applyNumberFormat="1" applyFont="1" applyBorder="1" applyProtection="1"/>
    <xf numFmtId="164" fontId="4" fillId="0" borderId="8" xfId="2" applyNumberFormat="1" applyFont="1" applyBorder="1" applyProtection="1">
      <protection locked="0"/>
    </xf>
    <xf numFmtId="0" fontId="8" fillId="0" borderId="12" xfId="1" applyFont="1" applyBorder="1" applyProtection="1">
      <protection locked="0"/>
    </xf>
    <xf numFmtId="164" fontId="4" fillId="0" borderId="4" xfId="2" applyNumberFormat="1" applyFont="1" applyBorder="1" applyProtection="1">
      <protection locked="0"/>
    </xf>
    <xf numFmtId="43" fontId="4" fillId="0" borderId="4" xfId="2" applyFont="1" applyBorder="1" applyProtection="1">
      <protection locked="0"/>
    </xf>
    <xf numFmtId="10" fontId="4" fillId="0" borderId="16" xfId="3" applyNumberFormat="1" applyFont="1" applyBorder="1" applyProtection="1">
      <protection locked="0"/>
    </xf>
    <xf numFmtId="0" fontId="5" fillId="0" borderId="7" xfId="1" applyFont="1" applyBorder="1" applyProtection="1">
      <protection locked="0"/>
    </xf>
    <xf numFmtId="43" fontId="4" fillId="0" borderId="22" xfId="2" applyFont="1" applyBorder="1" applyProtection="1"/>
    <xf numFmtId="43" fontId="4" fillId="0" borderId="13" xfId="2" applyFont="1" applyBorder="1" applyProtection="1"/>
    <xf numFmtId="164" fontId="4" fillId="0" borderId="23" xfId="1" applyNumberFormat="1" applyFont="1" applyBorder="1"/>
    <xf numFmtId="9" fontId="4" fillId="0" borderId="0" xfId="3" applyFont="1" applyProtection="1">
      <protection locked="0"/>
    </xf>
    <xf numFmtId="1" fontId="4" fillId="0" borderId="0" xfId="1" applyNumberFormat="1" applyFont="1" applyProtection="1">
      <protection locked="0"/>
    </xf>
    <xf numFmtId="164" fontId="4" fillId="0" borderId="3" xfId="2" applyNumberFormat="1" applyFont="1" applyBorder="1" applyProtection="1">
      <protection locked="0"/>
    </xf>
    <xf numFmtId="43" fontId="4" fillId="0" borderId="1" xfId="2" applyFont="1" applyBorder="1" applyProtection="1">
      <protection locked="0"/>
    </xf>
    <xf numFmtId="10" fontId="4" fillId="0" borderId="5" xfId="3" applyNumberFormat="1" applyFont="1" applyBorder="1" applyProtection="1">
      <protection locked="0"/>
    </xf>
    <xf numFmtId="0" fontId="3" fillId="0" borderId="8" xfId="1" applyFont="1" applyBorder="1" applyProtection="1">
      <protection locked="0"/>
    </xf>
    <xf numFmtId="0" fontId="3" fillId="0" borderId="3" xfId="1" applyFont="1" applyBorder="1" applyProtection="1">
      <protection locked="0"/>
    </xf>
    <xf numFmtId="164" fontId="3" fillId="0" borderId="8" xfId="2" applyNumberFormat="1" applyFont="1" applyBorder="1" applyProtection="1"/>
    <xf numFmtId="43" fontId="3" fillId="0" borderId="8" xfId="2" applyFont="1" applyBorder="1" applyProtection="1"/>
    <xf numFmtId="164" fontId="3" fillId="0" borderId="23" xfId="1" applyNumberFormat="1" applyFont="1" applyBorder="1"/>
    <xf numFmtId="10" fontId="3" fillId="0" borderId="23" xfId="3" applyNumberFormat="1" applyFont="1" applyBorder="1" applyProtection="1"/>
    <xf numFmtId="9" fontId="4" fillId="0" borderId="0" xfId="2" applyNumberFormat="1" applyFont="1" applyProtection="1">
      <protection locked="0"/>
    </xf>
    <xf numFmtId="0" fontId="9" fillId="0" borderId="0" xfId="1" applyFont="1" applyAlignment="1" applyProtection="1">
      <alignment vertical="top" wrapText="1"/>
      <protection locked="0"/>
    </xf>
    <xf numFmtId="164" fontId="4" fillId="2" borderId="13" xfId="2" applyNumberFormat="1" applyFont="1" applyFill="1" applyBorder="1" applyProtection="1"/>
    <xf numFmtId="164" fontId="4" fillId="2" borderId="9" xfId="4" applyNumberFormat="1" applyFont="1" applyFill="1" applyBorder="1" applyProtection="1">
      <protection locked="0"/>
    </xf>
    <xf numFmtId="0" fontId="4" fillId="0" borderId="0" xfId="5" applyFont="1"/>
    <xf numFmtId="0" fontId="4" fillId="0" borderId="4" xfId="5" applyFont="1" applyBorder="1"/>
    <xf numFmtId="0" fontId="4" fillId="0" borderId="2" xfId="5" applyFont="1" applyBorder="1"/>
    <xf numFmtId="0" fontId="4" fillId="0" borderId="26" xfId="5" applyFont="1" applyBorder="1" applyAlignment="1">
      <alignment horizontal="center"/>
    </xf>
    <xf numFmtId="0" fontId="4" fillId="0" borderId="16" xfId="5" applyFont="1" applyBorder="1" applyAlignment="1">
      <alignment horizontal="center"/>
    </xf>
    <xf numFmtId="0" fontId="4" fillId="0" borderId="13" xfId="5" applyFont="1" applyBorder="1"/>
    <xf numFmtId="0" fontId="4" fillId="0" borderId="1" xfId="5" applyFont="1" applyBorder="1"/>
    <xf numFmtId="0" fontId="4" fillId="0" borderId="28" xfId="5" applyFont="1" applyBorder="1" applyAlignment="1">
      <alignment horizontal="center"/>
    </xf>
    <xf numFmtId="0" fontId="4" fillId="0" borderId="17" xfId="5" applyFont="1" applyBorder="1" applyAlignment="1">
      <alignment horizontal="center"/>
    </xf>
    <xf numFmtId="0" fontId="3" fillId="0" borderId="12" xfId="5" applyFont="1" applyBorder="1"/>
    <xf numFmtId="0" fontId="6" fillId="0" borderId="0" xfId="5" applyFont="1"/>
    <xf numFmtId="0" fontId="4" fillId="0" borderId="0" xfId="5" applyFont="1" applyAlignment="1">
      <alignment horizontal="right"/>
    </xf>
    <xf numFmtId="0" fontId="4" fillId="0" borderId="27" xfId="5" applyFont="1" applyBorder="1" applyAlignment="1">
      <alignment horizontal="right"/>
    </xf>
    <xf numFmtId="0" fontId="4" fillId="0" borderId="12" xfId="5" applyFont="1" applyBorder="1"/>
    <xf numFmtId="0" fontId="4" fillId="2" borderId="1" xfId="5" applyFont="1" applyFill="1" applyBorder="1" applyProtection="1">
      <protection locked="0"/>
    </xf>
    <xf numFmtId="9" fontId="4" fillId="2" borderId="1" xfId="5" applyNumberFormat="1" applyFont="1" applyFill="1" applyBorder="1" applyProtection="1">
      <protection locked="0"/>
    </xf>
    <xf numFmtId="164" fontId="4" fillId="2" borderId="28" xfId="6" applyNumberFormat="1" applyFont="1" applyFill="1" applyBorder="1" applyProtection="1">
      <protection locked="0"/>
    </xf>
    <xf numFmtId="164" fontId="4" fillId="2" borderId="17" xfId="6" applyNumberFormat="1" applyFont="1" applyFill="1" applyBorder="1" applyProtection="1">
      <protection locked="0"/>
    </xf>
    <xf numFmtId="164" fontId="4" fillId="2" borderId="1" xfId="6" applyNumberFormat="1" applyFont="1" applyFill="1" applyBorder="1" applyProtection="1">
      <protection locked="0"/>
    </xf>
    <xf numFmtId="164" fontId="4" fillId="0" borderId="27" xfId="6" applyNumberFormat="1" applyFont="1" applyBorder="1"/>
    <xf numFmtId="164" fontId="4" fillId="0" borderId="21" xfId="6" applyNumberFormat="1" applyFont="1" applyBorder="1" applyAlignment="1">
      <alignment horizontal="right"/>
    </xf>
    <xf numFmtId="164" fontId="4" fillId="0" borderId="21" xfId="6" applyNumberFormat="1" applyFont="1" applyBorder="1"/>
    <xf numFmtId="0" fontId="4" fillId="2" borderId="3" xfId="5" applyFont="1" applyFill="1" applyBorder="1" applyProtection="1">
      <protection locked="0"/>
    </xf>
    <xf numFmtId="9" fontId="4" fillId="2" borderId="3" xfId="5" applyNumberFormat="1" applyFont="1" applyFill="1" applyBorder="1" applyProtection="1">
      <protection locked="0"/>
    </xf>
    <xf numFmtId="164" fontId="4" fillId="2" borderId="5" xfId="6" applyNumberFormat="1" applyFont="1" applyFill="1" applyBorder="1" applyProtection="1">
      <protection locked="0"/>
    </xf>
    <xf numFmtId="164" fontId="4" fillId="2" borderId="23" xfId="6" applyNumberFormat="1" applyFont="1" applyFill="1" applyBorder="1" applyProtection="1">
      <protection locked="0"/>
    </xf>
    <xf numFmtId="164" fontId="4" fillId="2" borderId="3" xfId="6" applyNumberFormat="1" applyFont="1" applyFill="1" applyBorder="1" applyProtection="1">
      <protection locked="0"/>
    </xf>
    <xf numFmtId="164" fontId="4" fillId="0" borderId="0" xfId="6" applyNumberFormat="1" applyFont="1" applyFill="1" applyBorder="1"/>
    <xf numFmtId="164" fontId="4" fillId="0" borderId="0" xfId="6" applyNumberFormat="1" applyFont="1" applyBorder="1"/>
    <xf numFmtId="164" fontId="4" fillId="0" borderId="0" xfId="6" applyNumberFormat="1" applyFont="1"/>
    <xf numFmtId="164" fontId="4" fillId="0" borderId="1" xfId="6" applyNumberFormat="1" applyFont="1" applyBorder="1"/>
    <xf numFmtId="164" fontId="4" fillId="0" borderId="0" xfId="6" applyNumberFormat="1" applyFont="1" applyBorder="1" applyAlignment="1">
      <alignment horizontal="right"/>
    </xf>
    <xf numFmtId="164" fontId="4" fillId="0" borderId="27" xfId="6" applyNumberFormat="1" applyFont="1" applyBorder="1" applyAlignment="1">
      <alignment horizontal="right"/>
    </xf>
    <xf numFmtId="165" fontId="4" fillId="2" borderId="0" xfId="7" applyNumberFormat="1" applyFont="1" applyFill="1"/>
    <xf numFmtId="164" fontId="4" fillId="0" borderId="1" xfId="6" applyNumberFormat="1" applyFont="1" applyBorder="1" applyAlignment="1">
      <alignment horizontal="right"/>
    </xf>
    <xf numFmtId="164" fontId="4" fillId="0" borderId="28" xfId="6" applyNumberFormat="1" applyFont="1" applyBorder="1" applyAlignment="1">
      <alignment horizontal="right"/>
    </xf>
    <xf numFmtId="0" fontId="4" fillId="0" borderId="8" xfId="5" applyFont="1" applyBorder="1"/>
    <xf numFmtId="0" fontId="4" fillId="0" borderId="3" xfId="5" applyFont="1" applyBorder="1"/>
    <xf numFmtId="164" fontId="4" fillId="0" borderId="3" xfId="6" applyNumberFormat="1" applyFont="1" applyBorder="1"/>
    <xf numFmtId="164" fontId="4" fillId="0" borderId="5" xfId="6" applyNumberFormat="1" applyFont="1" applyBorder="1"/>
    <xf numFmtId="0" fontId="3" fillId="0" borderId="4" xfId="5" applyFont="1" applyBorder="1"/>
    <xf numFmtId="164" fontId="4" fillId="0" borderId="2" xfId="6" applyNumberFormat="1" applyFont="1" applyBorder="1"/>
    <xf numFmtId="164" fontId="4" fillId="0" borderId="26" xfId="6" applyNumberFormat="1" applyFont="1" applyBorder="1"/>
    <xf numFmtId="164" fontId="4" fillId="0" borderId="27" xfId="6" applyNumberFormat="1" applyFont="1" applyFill="1" applyBorder="1"/>
    <xf numFmtId="10" fontId="4" fillId="0" borderId="0" xfId="7" applyNumberFormat="1" applyFont="1" applyBorder="1"/>
    <xf numFmtId="10" fontId="4" fillId="0" borderId="1" xfId="7" applyNumberFormat="1" applyFont="1" applyBorder="1"/>
    <xf numFmtId="164" fontId="4" fillId="2" borderId="0" xfId="6" applyNumberFormat="1" applyFont="1" applyFill="1" applyBorder="1" applyProtection="1">
      <protection locked="0"/>
    </xf>
    <xf numFmtId="164" fontId="4" fillId="0" borderId="28" xfId="6" applyNumberFormat="1" applyFont="1" applyFill="1" applyBorder="1"/>
    <xf numFmtId="10" fontId="4" fillId="0" borderId="3" xfId="7" applyNumberFormat="1" applyFont="1" applyBorder="1"/>
    <xf numFmtId="0" fontId="3" fillId="0" borderId="29" xfId="5" applyFont="1" applyBorder="1"/>
    <xf numFmtId="0" fontId="3" fillId="0" borderId="30" xfId="5" applyFont="1" applyBorder="1"/>
    <xf numFmtId="164" fontId="3" fillId="0" borderId="30" xfId="6" applyNumberFormat="1" applyFont="1" applyBorder="1"/>
    <xf numFmtId="10" fontId="3" fillId="0" borderId="30" xfId="7" applyNumberFormat="1" applyFont="1" applyBorder="1"/>
    <xf numFmtId="164" fontId="3" fillId="0" borderId="30" xfId="6" applyNumberFormat="1" applyFont="1" applyBorder="1" applyAlignment="1">
      <alignment horizontal="right"/>
    </xf>
    <xf numFmtId="164" fontId="3" fillId="0" borderId="31" xfId="6" applyNumberFormat="1" applyFont="1" applyBorder="1" applyAlignment="1">
      <alignment horizontal="right"/>
    </xf>
    <xf numFmtId="0" fontId="3" fillId="0" borderId="0" xfId="5" applyFont="1"/>
    <xf numFmtId="0" fontId="12" fillId="0" borderId="0" xfId="5" applyFont="1"/>
    <xf numFmtId="43" fontId="12" fillId="0" borderId="0" xfId="6" applyFont="1" applyBorder="1" applyAlignment="1">
      <alignment horizontal="right"/>
    </xf>
    <xf numFmtId="0" fontId="3" fillId="0" borderId="1" xfId="5" applyFont="1" applyBorder="1"/>
    <xf numFmtId="0" fontId="13" fillId="0" borderId="1" xfId="5" applyFont="1" applyBorder="1"/>
    <xf numFmtId="43" fontId="3" fillId="0" borderId="1" xfId="6" applyFont="1" applyBorder="1"/>
    <xf numFmtId="43" fontId="13" fillId="0" borderId="1" xfId="6" applyFont="1" applyBorder="1" applyAlignment="1">
      <alignment horizontal="right"/>
    </xf>
    <xf numFmtId="43" fontId="3" fillId="0" borderId="28" xfId="6" applyFont="1" applyBorder="1"/>
    <xf numFmtId="0" fontId="4" fillId="0" borderId="0" xfId="5" quotePrefix="1" applyFont="1"/>
    <xf numFmtId="0" fontId="13" fillId="0" borderId="0" xfId="5" applyFont="1"/>
    <xf numFmtId="0" fontId="14" fillId="0" borderId="0" xfId="5" applyFont="1" applyProtection="1">
      <protection locked="0"/>
    </xf>
    <xf numFmtId="49" fontId="4" fillId="2" borderId="32" xfId="5" applyNumberFormat="1" applyFont="1" applyFill="1" applyBorder="1" applyProtection="1">
      <protection locked="0"/>
    </xf>
    <xf numFmtId="9" fontId="4" fillId="2" borderId="33" xfId="5" applyNumberFormat="1" applyFont="1" applyFill="1" applyBorder="1" applyProtection="1">
      <protection locked="0"/>
    </xf>
    <xf numFmtId="0" fontId="4" fillId="2" borderId="22" xfId="5" applyFont="1" applyFill="1" applyBorder="1" applyProtection="1">
      <protection locked="0"/>
    </xf>
    <xf numFmtId="164" fontId="4" fillId="2" borderId="22" xfId="6" applyNumberFormat="1" applyFont="1" applyFill="1" applyBorder="1" applyProtection="1">
      <protection locked="0"/>
    </xf>
    <xf numFmtId="164" fontId="4" fillId="0" borderId="22" xfId="6" applyNumberFormat="1" applyFont="1" applyFill="1" applyBorder="1" applyAlignment="1" applyProtection="1">
      <alignment horizontal="right"/>
    </xf>
    <xf numFmtId="9" fontId="4" fillId="2" borderId="22" xfId="7" applyFont="1" applyFill="1" applyBorder="1" applyProtection="1">
      <protection locked="0"/>
    </xf>
    <xf numFmtId="10" fontId="4" fillId="2" borderId="22" xfId="7" applyNumberFormat="1" applyFont="1" applyFill="1" applyBorder="1" applyProtection="1">
      <protection locked="0"/>
    </xf>
    <xf numFmtId="166" fontId="4" fillId="2" borderId="22" xfId="6" applyNumberFormat="1" applyFont="1" applyFill="1" applyBorder="1" applyAlignment="1" applyProtection="1">
      <alignment horizontal="right"/>
      <protection locked="0"/>
    </xf>
    <xf numFmtId="164" fontId="4" fillId="2" borderId="6" xfId="6" applyNumberFormat="1" applyFont="1" applyFill="1" applyBorder="1" applyProtection="1">
      <protection locked="0"/>
    </xf>
    <xf numFmtId="164" fontId="4" fillId="0" borderId="22" xfId="5" applyNumberFormat="1" applyFont="1" applyBorder="1"/>
    <xf numFmtId="49" fontId="4" fillId="2" borderId="18" xfId="5" applyNumberFormat="1" applyFont="1" applyFill="1" applyBorder="1" applyAlignment="1" applyProtection="1">
      <alignment horizontal="left"/>
      <protection locked="0"/>
    </xf>
    <xf numFmtId="9" fontId="4" fillId="2" borderId="11" xfId="5" applyNumberFormat="1" applyFont="1" applyFill="1" applyBorder="1" applyProtection="1">
      <protection locked="0"/>
    </xf>
    <xf numFmtId="0" fontId="4" fillId="2" borderId="18" xfId="5" applyFont="1" applyFill="1" applyBorder="1" applyProtection="1">
      <protection locked="0"/>
    </xf>
    <xf numFmtId="164" fontId="4" fillId="2" borderId="18" xfId="6" applyNumberFormat="1" applyFont="1" applyFill="1" applyBorder="1" applyProtection="1">
      <protection locked="0"/>
    </xf>
    <xf numFmtId="164" fontId="4" fillId="0" borderId="18" xfId="6" applyNumberFormat="1" applyFont="1" applyFill="1" applyBorder="1" applyAlignment="1" applyProtection="1">
      <alignment horizontal="right"/>
    </xf>
    <xf numFmtId="9" fontId="4" fillId="2" borderId="18" xfId="7" applyFont="1" applyFill="1" applyBorder="1" applyProtection="1">
      <protection locked="0"/>
    </xf>
    <xf numFmtId="10" fontId="4" fillId="2" borderId="18" xfId="7" applyNumberFormat="1" applyFont="1" applyFill="1" applyBorder="1" applyProtection="1">
      <protection locked="0"/>
    </xf>
    <xf numFmtId="166" fontId="4" fillId="2" borderId="18" xfId="6" applyNumberFormat="1" applyFont="1" applyFill="1" applyBorder="1" applyAlignment="1" applyProtection="1">
      <alignment horizontal="right"/>
      <protection locked="0"/>
    </xf>
    <xf numFmtId="164" fontId="4" fillId="0" borderId="0" xfId="5" applyNumberFormat="1" applyFont="1"/>
    <xf numFmtId="49" fontId="4" fillId="2" borderId="34" xfId="5" applyNumberFormat="1" applyFont="1" applyFill="1" applyBorder="1" applyAlignment="1" applyProtection="1">
      <alignment horizontal="left"/>
      <protection locked="0"/>
    </xf>
    <xf numFmtId="9" fontId="4" fillId="2" borderId="25" xfId="5" applyNumberFormat="1" applyFont="1" applyFill="1" applyBorder="1" applyProtection="1">
      <protection locked="0"/>
    </xf>
    <xf numFmtId="0" fontId="4" fillId="2" borderId="34" xfId="5" applyFont="1" applyFill="1" applyBorder="1" applyProtection="1">
      <protection locked="0"/>
    </xf>
    <xf numFmtId="164" fontId="4" fillId="2" borderId="34" xfId="6" applyNumberFormat="1" applyFont="1" applyFill="1" applyBorder="1" applyProtection="1">
      <protection locked="0"/>
    </xf>
    <xf numFmtId="164" fontId="4" fillId="0" borderId="34" xfId="6" applyNumberFormat="1" applyFont="1" applyFill="1" applyBorder="1" applyAlignment="1" applyProtection="1">
      <alignment horizontal="right"/>
    </xf>
    <xf numFmtId="9" fontId="4" fillId="2" borderId="34" xfId="7" applyFont="1" applyFill="1" applyBorder="1" applyProtection="1">
      <protection locked="0"/>
    </xf>
    <xf numFmtId="10" fontId="4" fillId="2" borderId="34" xfId="7" applyNumberFormat="1" applyFont="1" applyFill="1" applyBorder="1" applyProtection="1">
      <protection locked="0"/>
    </xf>
    <xf numFmtId="166" fontId="4" fillId="2" borderId="34" xfId="6" applyNumberFormat="1" applyFont="1" applyFill="1" applyBorder="1" applyAlignment="1" applyProtection="1">
      <alignment horizontal="right"/>
      <protection locked="0"/>
    </xf>
    <xf numFmtId="164" fontId="4" fillId="0" borderId="21" xfId="6" applyNumberFormat="1" applyFont="1" applyFill="1" applyBorder="1" applyAlignment="1" applyProtection="1">
      <alignment horizontal="right"/>
    </xf>
    <xf numFmtId="164" fontId="4" fillId="0" borderId="21" xfId="5" applyNumberFormat="1" applyFont="1" applyBorder="1"/>
    <xf numFmtId="0" fontId="3" fillId="0" borderId="8" xfId="5" applyFont="1" applyBorder="1" applyAlignment="1" applyProtection="1">
      <alignment horizontal="left"/>
      <protection locked="0"/>
    </xf>
    <xf numFmtId="164" fontId="3" fillId="0" borderId="23" xfId="5" applyNumberFormat="1" applyFont="1" applyBorder="1" applyAlignment="1">
      <alignment horizontal="right"/>
    </xf>
    <xf numFmtId="164" fontId="3" fillId="0" borderId="17" xfId="6" applyNumberFormat="1" applyFont="1" applyFill="1" applyBorder="1" applyAlignment="1" applyProtection="1">
      <alignment horizontal="right"/>
    </xf>
    <xf numFmtId="164" fontId="3" fillId="0" borderId="17" xfId="6" applyNumberFormat="1" applyFont="1" applyBorder="1" applyAlignment="1" applyProtection="1">
      <alignment horizontal="right"/>
    </xf>
    <xf numFmtId="164" fontId="3" fillId="0" borderId="23" xfId="6" applyNumberFormat="1" applyFont="1" applyBorder="1" applyAlignment="1" applyProtection="1">
      <alignment horizontal="right"/>
    </xf>
    <xf numFmtId="0" fontId="3" fillId="0" borderId="35" xfId="5" applyFont="1" applyBorder="1" applyProtection="1">
      <protection locked="0"/>
    </xf>
    <xf numFmtId="164" fontId="3" fillId="0" borderId="36" xfId="5" applyNumberFormat="1" applyFont="1" applyBorder="1" applyAlignment="1" applyProtection="1">
      <alignment horizontal="right"/>
      <protection locked="0"/>
    </xf>
    <xf numFmtId="164" fontId="3" fillId="0" borderId="36" xfId="5" applyNumberFormat="1" applyFont="1" applyBorder="1" applyAlignment="1">
      <alignment horizontal="right"/>
    </xf>
    <xf numFmtId="164" fontId="4" fillId="0" borderId="36" xfId="6" applyNumberFormat="1" applyFont="1" applyFill="1" applyBorder="1" applyAlignment="1" applyProtection="1">
      <alignment horizontal="right"/>
      <protection locked="0"/>
    </xf>
    <xf numFmtId="164" fontId="4" fillId="0" borderId="36" xfId="6" applyNumberFormat="1" applyFont="1" applyBorder="1" applyAlignment="1" applyProtection="1">
      <alignment horizontal="right"/>
      <protection locked="0"/>
    </xf>
    <xf numFmtId="164" fontId="4" fillId="0" borderId="37" xfId="6" applyNumberFormat="1" applyFont="1" applyBorder="1" applyAlignment="1" applyProtection="1">
      <alignment horizontal="right"/>
      <protection locked="0"/>
    </xf>
    <xf numFmtId="0" fontId="3" fillId="0" borderId="9" xfId="5" applyFont="1" applyBorder="1" applyProtection="1">
      <protection locked="0"/>
    </xf>
    <xf numFmtId="164" fontId="3" fillId="0" borderId="10" xfId="5" applyNumberFormat="1" applyFont="1" applyBorder="1" applyAlignment="1" applyProtection="1">
      <alignment horizontal="right"/>
      <protection locked="0"/>
    </xf>
    <xf numFmtId="164" fontId="3" fillId="0" borderId="10" xfId="5" applyNumberFormat="1" applyFont="1" applyBorder="1" applyAlignment="1">
      <alignment horizontal="right"/>
    </xf>
    <xf numFmtId="164" fontId="4" fillId="0" borderId="10" xfId="6" applyNumberFormat="1" applyFont="1" applyFill="1" applyBorder="1" applyAlignment="1" applyProtection="1">
      <alignment horizontal="right"/>
      <protection locked="0"/>
    </xf>
    <xf numFmtId="164" fontId="4" fillId="0" borderId="10" xfId="6" applyNumberFormat="1" applyFont="1" applyBorder="1" applyAlignment="1" applyProtection="1">
      <alignment horizontal="right"/>
      <protection locked="0"/>
    </xf>
    <xf numFmtId="164" fontId="4" fillId="0" borderId="11" xfId="6" applyNumberFormat="1" applyFont="1" applyBorder="1" applyAlignment="1" applyProtection="1">
      <alignment horizontal="right"/>
      <protection locked="0"/>
    </xf>
    <xf numFmtId="9" fontId="3" fillId="0" borderId="10" xfId="7" applyFont="1" applyBorder="1" applyAlignment="1" applyProtection="1">
      <alignment horizontal="right"/>
    </xf>
    <xf numFmtId="0" fontId="3" fillId="0" borderId="13" xfId="5" applyFont="1" applyBorder="1" applyProtection="1">
      <protection locked="0"/>
    </xf>
    <xf numFmtId="164" fontId="3" fillId="0" borderId="1" xfId="5" applyNumberFormat="1" applyFont="1" applyBorder="1" applyAlignment="1" applyProtection="1">
      <alignment horizontal="right"/>
      <protection locked="0"/>
    </xf>
    <xf numFmtId="9" fontId="3" fillId="0" borderId="1" xfId="7" applyFont="1" applyBorder="1" applyAlignment="1" applyProtection="1">
      <alignment horizontal="right"/>
    </xf>
    <xf numFmtId="164" fontId="4" fillId="0" borderId="1" xfId="6" applyNumberFormat="1" applyFont="1" applyFill="1" applyBorder="1" applyAlignment="1" applyProtection="1">
      <alignment horizontal="right"/>
      <protection locked="0"/>
    </xf>
    <xf numFmtId="164" fontId="4" fillId="0" borderId="1" xfId="6" applyNumberFormat="1" applyFont="1" applyBorder="1" applyAlignment="1" applyProtection="1">
      <alignment horizontal="right"/>
      <protection locked="0"/>
    </xf>
    <xf numFmtId="164" fontId="4" fillId="0" borderId="28" xfId="6" applyNumberFormat="1" applyFont="1" applyBorder="1" applyAlignment="1" applyProtection="1">
      <alignment horizontal="right"/>
      <protection locked="0"/>
    </xf>
    <xf numFmtId="2" fontId="4" fillId="0" borderId="0" xfId="5" applyNumberFormat="1" applyFont="1"/>
    <xf numFmtId="0" fontId="7" fillId="0" borderId="0" xfId="5" quotePrefix="1" applyFont="1"/>
    <xf numFmtId="0" fontId="7" fillId="0" borderId="0" xfId="5" applyFont="1"/>
    <xf numFmtId="0" fontId="7" fillId="0" borderId="0" xfId="0" quotePrefix="1" applyFont="1"/>
    <xf numFmtId="0" fontId="7" fillId="0" borderId="0" xfId="0" applyFont="1"/>
    <xf numFmtId="164" fontId="14" fillId="0" borderId="2" xfId="2" applyNumberFormat="1" applyFont="1" applyBorder="1" applyProtection="1">
      <protection locked="0"/>
    </xf>
    <xf numFmtId="0" fontId="3" fillId="0" borderId="0" xfId="5" applyFont="1" applyProtection="1">
      <protection locked="0"/>
    </xf>
    <xf numFmtId="0" fontId="4" fillId="0" borderId="0" xfId="5" applyFont="1" applyProtection="1">
      <protection locked="0"/>
    </xf>
    <xf numFmtId="0" fontId="5" fillId="0" borderId="0" xfId="5" applyFont="1" applyProtection="1">
      <protection locked="0"/>
    </xf>
    <xf numFmtId="0" fontId="4" fillId="0" borderId="8" xfId="5" applyFont="1" applyBorder="1" applyAlignment="1" applyProtection="1">
      <alignment horizontal="center"/>
      <protection locked="0"/>
    </xf>
    <xf numFmtId="0" fontId="4" fillId="0" borderId="23" xfId="5" applyFont="1" applyBorder="1" applyAlignment="1" applyProtection="1">
      <alignment horizontal="center"/>
      <protection locked="0"/>
    </xf>
    <xf numFmtId="0" fontId="4" fillId="0" borderId="5" xfId="5" applyFont="1" applyBorder="1" applyProtection="1">
      <protection locked="0"/>
    </xf>
    <xf numFmtId="167" fontId="4" fillId="0" borderId="32" xfId="5" applyNumberFormat="1" applyFont="1" applyBorder="1"/>
    <xf numFmtId="9" fontId="4" fillId="0" borderId="32" xfId="7" applyFont="1" applyBorder="1"/>
    <xf numFmtId="3" fontId="4" fillId="0" borderId="22" xfId="5" applyNumberFormat="1" applyFont="1" applyBorder="1" applyAlignment="1">
      <alignment horizontal="right"/>
    </xf>
    <xf numFmtId="164" fontId="4" fillId="0" borderId="32" xfId="5" applyNumberFormat="1" applyFont="1" applyBorder="1"/>
    <xf numFmtId="3" fontId="4" fillId="0" borderId="11" xfId="5" applyNumberFormat="1" applyFont="1" applyBorder="1"/>
    <xf numFmtId="167" fontId="4" fillId="0" borderId="18" xfId="5" applyNumberFormat="1" applyFont="1" applyBorder="1"/>
    <xf numFmtId="9" fontId="4" fillId="0" borderId="18" xfId="7" applyFont="1" applyBorder="1"/>
    <xf numFmtId="164" fontId="4" fillId="0" borderId="18" xfId="5" applyNumberFormat="1" applyFont="1" applyBorder="1" applyAlignment="1">
      <alignment horizontal="center"/>
    </xf>
    <xf numFmtId="166" fontId="4" fillId="0" borderId="0" xfId="5" applyNumberFormat="1" applyFont="1" applyProtection="1">
      <protection locked="0"/>
    </xf>
    <xf numFmtId="167" fontId="4" fillId="0" borderId="6" xfId="5" applyNumberFormat="1" applyFont="1" applyBorder="1"/>
    <xf numFmtId="164" fontId="4" fillId="0" borderId="34" xfId="5" applyNumberFormat="1" applyFont="1" applyBorder="1" applyAlignment="1">
      <alignment horizontal="center"/>
    </xf>
    <xf numFmtId="3" fontId="4" fillId="0" borderId="38" xfId="5" applyNumberFormat="1" applyFont="1" applyBorder="1"/>
    <xf numFmtId="49" fontId="3" fillId="0" borderId="8" xfId="5" applyNumberFormat="1" applyFont="1" applyBorder="1" applyAlignment="1" applyProtection="1">
      <alignment horizontal="left"/>
      <protection locked="0"/>
    </xf>
    <xf numFmtId="166" fontId="3" fillId="0" borderId="23" xfId="5" applyNumberFormat="1" applyFont="1" applyBorder="1" applyAlignment="1">
      <alignment horizontal="right"/>
    </xf>
    <xf numFmtId="3" fontId="3" fillId="0" borderId="23" xfId="5" applyNumberFormat="1" applyFont="1" applyBorder="1" applyAlignment="1">
      <alignment horizontal="right"/>
    </xf>
    <xf numFmtId="0" fontId="4" fillId="0" borderId="12" xfId="5" applyFont="1" applyBorder="1" applyProtection="1">
      <protection locked="0"/>
    </xf>
    <xf numFmtId="0" fontId="4" fillId="0" borderId="27" xfId="5" applyFont="1" applyBorder="1" applyProtection="1">
      <protection locked="0"/>
    </xf>
    <xf numFmtId="0" fontId="4" fillId="0" borderId="4" xfId="5" applyFont="1" applyBorder="1" applyAlignment="1" applyProtection="1">
      <alignment horizontal="left" vertical="center"/>
      <protection locked="0"/>
    </xf>
    <xf numFmtId="0" fontId="4" fillId="0" borderId="16" xfId="5" applyFont="1" applyBorder="1" applyProtection="1">
      <protection locked="0"/>
    </xf>
    <xf numFmtId="0" fontId="4" fillId="2" borderId="39" xfId="5" applyFont="1" applyFill="1" applyBorder="1" applyAlignment="1" applyProtection="1">
      <alignment horizontal="left" vertical="center"/>
      <protection locked="0"/>
    </xf>
    <xf numFmtId="164" fontId="4" fillId="0" borderId="32" xfId="5" applyNumberFormat="1" applyFont="1" applyBorder="1" applyProtection="1">
      <protection locked="0"/>
    </xf>
    <xf numFmtId="166" fontId="4" fillId="2" borderId="32" xfId="5" applyNumberFormat="1" applyFont="1" applyFill="1" applyBorder="1" applyProtection="1">
      <protection locked="0"/>
    </xf>
    <xf numFmtId="164" fontId="4" fillId="2" borderId="32" xfId="5" applyNumberFormat="1" applyFont="1" applyFill="1" applyBorder="1" applyProtection="1">
      <protection locked="0"/>
    </xf>
    <xf numFmtId="3" fontId="4" fillId="0" borderId="32" xfId="5" applyNumberFormat="1" applyFont="1" applyBorder="1"/>
    <xf numFmtId="0" fontId="4" fillId="2" borderId="40" xfId="5" applyFont="1" applyFill="1" applyBorder="1" applyAlignment="1" applyProtection="1">
      <alignment horizontal="left" vertical="center"/>
      <protection locked="0"/>
    </xf>
    <xf numFmtId="164" fontId="4" fillId="0" borderId="18" xfId="5" applyNumberFormat="1" applyFont="1" applyBorder="1" applyProtection="1">
      <protection locked="0"/>
    </xf>
    <xf numFmtId="166" fontId="4" fillId="2" borderId="18" xfId="5" applyNumberFormat="1" applyFont="1" applyFill="1" applyBorder="1" applyProtection="1">
      <protection locked="0"/>
    </xf>
    <xf numFmtId="164" fontId="4" fillId="2" borderId="18" xfId="5" applyNumberFormat="1" applyFont="1" applyFill="1" applyBorder="1" applyProtection="1">
      <protection locked="0"/>
    </xf>
    <xf numFmtId="3" fontId="4" fillId="0" borderId="18" xfId="5" applyNumberFormat="1" applyFont="1" applyBorder="1"/>
    <xf numFmtId="0" fontId="4" fillId="2" borderId="41" xfId="5" applyFont="1" applyFill="1" applyBorder="1" applyAlignment="1" applyProtection="1">
      <alignment horizontal="left" vertical="center"/>
      <protection locked="0"/>
    </xf>
    <xf numFmtId="164" fontId="4" fillId="0" borderId="34" xfId="5" applyNumberFormat="1" applyFont="1" applyBorder="1" applyProtection="1">
      <protection locked="0"/>
    </xf>
    <xf numFmtId="166" fontId="4" fillId="2" borderId="34" xfId="5" applyNumberFormat="1" applyFont="1" applyFill="1" applyBorder="1" applyProtection="1">
      <protection locked="0"/>
    </xf>
    <xf numFmtId="3" fontId="4" fillId="0" borderId="28" xfId="5" applyNumberFormat="1" applyFont="1" applyBorder="1"/>
    <xf numFmtId="0" fontId="3" fillId="0" borderId="13" xfId="5" applyFont="1" applyBorder="1" applyAlignment="1" applyProtection="1">
      <alignment horizontal="left" vertical="center"/>
      <protection locked="0"/>
    </xf>
    <xf numFmtId="164" fontId="3" fillId="0" borderId="17" xfId="5" applyNumberFormat="1" applyFont="1" applyBorder="1"/>
    <xf numFmtId="166" fontId="3" fillId="0" borderId="17" xfId="5" applyNumberFormat="1" applyFont="1" applyBorder="1"/>
    <xf numFmtId="3" fontId="3" fillId="0" borderId="28" xfId="5" applyNumberFormat="1" applyFont="1" applyBorder="1"/>
    <xf numFmtId="166" fontId="4" fillId="2" borderId="32" xfId="5" applyNumberFormat="1" applyFont="1" applyFill="1" applyBorder="1" applyAlignment="1" applyProtection="1">
      <alignment horizontal="right"/>
      <protection locked="0"/>
    </xf>
    <xf numFmtId="166" fontId="4" fillId="2" borderId="33" xfId="5" applyNumberFormat="1" applyFont="1" applyFill="1" applyBorder="1" applyAlignment="1" applyProtection="1">
      <alignment horizontal="right"/>
      <protection locked="0"/>
    </xf>
    <xf numFmtId="166" fontId="4" fillId="2" borderId="28" xfId="5" applyNumberFormat="1" applyFont="1" applyFill="1" applyBorder="1" applyAlignment="1" applyProtection="1">
      <alignment horizontal="right"/>
      <protection locked="0"/>
    </xf>
    <xf numFmtId="166" fontId="3" fillId="0" borderId="5" xfId="5" applyNumberFormat="1" applyFont="1" applyBorder="1"/>
    <xf numFmtId="0" fontId="3" fillId="0" borderId="0" xfId="5" applyFont="1" applyAlignment="1" applyProtection="1">
      <alignment horizontal="right"/>
      <protection locked="0"/>
    </xf>
    <xf numFmtId="166" fontId="4" fillId="0" borderId="27" xfId="5" applyNumberFormat="1" applyFont="1" applyBorder="1"/>
    <xf numFmtId="166" fontId="3" fillId="0" borderId="5" xfId="5" applyNumberFormat="1" applyFont="1" applyBorder="1" applyAlignment="1">
      <alignment horizontal="right"/>
    </xf>
    <xf numFmtId="166" fontId="4" fillId="0" borderId="23" xfId="5" applyNumberFormat="1" applyFont="1" applyBorder="1"/>
    <xf numFmtId="10" fontId="3" fillId="0" borderId="23" xfId="7" applyNumberFormat="1" applyFont="1" applyBorder="1" applyAlignment="1" applyProtection="1">
      <alignment horizontal="right"/>
    </xf>
    <xf numFmtId="10" fontId="14" fillId="0" borderId="0" xfId="7" applyNumberFormat="1" applyFont="1" applyBorder="1" applyProtection="1">
      <protection locked="0"/>
    </xf>
    <xf numFmtId="0" fontId="4" fillId="2" borderId="24" xfId="1" applyFont="1" applyFill="1" applyBorder="1" applyAlignment="1" applyProtection="1">
      <alignment horizontal="left"/>
      <protection locked="0"/>
    </xf>
    <xf numFmtId="0" fontId="4" fillId="2" borderId="25" xfId="1" applyFont="1" applyFill="1" applyBorder="1" applyAlignment="1" applyProtection="1">
      <alignment horizontal="left"/>
      <protection locked="0"/>
    </xf>
    <xf numFmtId="0" fontId="4" fillId="2" borderId="10" xfId="1" applyFont="1" applyFill="1" applyBorder="1" applyAlignment="1" applyProtection="1">
      <alignment horizontal="left"/>
      <protection locked="0"/>
    </xf>
    <xf numFmtId="0" fontId="4" fillId="2" borderId="11" xfId="1" applyFont="1" applyFill="1" applyBorder="1" applyAlignment="1" applyProtection="1">
      <alignment horizontal="left"/>
      <protection locked="0"/>
    </xf>
    <xf numFmtId="0" fontId="7" fillId="0" borderId="14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15" xfId="1" applyFont="1" applyBorder="1" applyAlignment="1" applyProtection="1">
      <alignment horizontal="left" vertical="top" wrapText="1"/>
      <protection locked="0"/>
    </xf>
    <xf numFmtId="0" fontId="7" fillId="0" borderId="19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7" fillId="0" borderId="20" xfId="1" applyFont="1" applyBorder="1" applyAlignment="1" applyProtection="1">
      <alignment horizontal="left" vertical="top"/>
      <protection locked="0"/>
    </xf>
    <xf numFmtId="0" fontId="7" fillId="0" borderId="19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20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5" applyFont="1" applyAlignment="1">
      <alignment horizontal="center"/>
    </xf>
    <xf numFmtId="0" fontId="4" fillId="0" borderId="16" xfId="5" applyFont="1" applyBorder="1" applyAlignment="1" applyProtection="1">
      <alignment horizontal="center" vertical="center"/>
      <protection locked="0"/>
    </xf>
    <xf numFmtId="0" fontId="4" fillId="0" borderId="17" xfId="5" applyFont="1" applyBorder="1" applyAlignment="1" applyProtection="1">
      <alignment horizontal="center" vertical="center"/>
      <protection locked="0"/>
    </xf>
    <xf numFmtId="0" fontId="4" fillId="0" borderId="26" xfId="5" applyFont="1" applyBorder="1" applyAlignment="1" applyProtection="1">
      <alignment horizontal="center" vertical="center" wrapText="1"/>
      <protection locked="0"/>
    </xf>
    <xf numFmtId="0" fontId="4" fillId="0" borderId="28" xfId="5" applyFont="1" applyBorder="1" applyAlignment="1" applyProtection="1">
      <alignment horizontal="center" vertical="center" wrapText="1"/>
      <protection locked="0"/>
    </xf>
    <xf numFmtId="0" fontId="4" fillId="0" borderId="16" xfId="5" applyFont="1" applyBorder="1" applyAlignment="1" applyProtection="1">
      <alignment horizontal="center" vertical="center" wrapText="1"/>
      <protection locked="0"/>
    </xf>
    <xf numFmtId="0" fontId="4" fillId="0" borderId="17" xfId="5" applyFont="1" applyBorder="1" applyAlignment="1" applyProtection="1">
      <alignment horizontal="center" vertical="center" wrapText="1"/>
      <protection locked="0"/>
    </xf>
    <xf numFmtId="0" fontId="5" fillId="0" borderId="16" xfId="5" applyFont="1" applyBorder="1" applyAlignment="1" applyProtection="1">
      <alignment horizontal="center" vertical="center" wrapText="1"/>
      <protection locked="0"/>
    </xf>
    <xf numFmtId="0" fontId="5" fillId="0" borderId="17" xfId="5" applyFont="1" applyBorder="1" applyAlignment="1" applyProtection="1">
      <alignment horizontal="center" vertical="center" wrapText="1"/>
      <protection locked="0"/>
    </xf>
    <xf numFmtId="0" fontId="7" fillId="0" borderId="0" xfId="5" quotePrefix="1" applyFont="1" applyAlignment="1" applyProtection="1">
      <alignment horizontal="left"/>
      <protection locked="0"/>
    </xf>
    <xf numFmtId="0" fontId="7" fillId="0" borderId="0" xfId="5" applyFont="1" applyAlignment="1" applyProtection="1">
      <alignment horizontal="left"/>
      <protection locked="0"/>
    </xf>
    <xf numFmtId="0" fontId="4" fillId="0" borderId="13" xfId="5" applyFont="1" applyBorder="1" applyAlignment="1" applyProtection="1">
      <alignment horizontal="center" vertical="center" wrapText="1"/>
      <protection locked="0"/>
    </xf>
    <xf numFmtId="0" fontId="7" fillId="0" borderId="0" xfId="5" quotePrefix="1" applyFont="1" applyAlignment="1" applyProtection="1">
      <alignment horizontal="left" wrapText="1"/>
      <protection locked="0"/>
    </xf>
    <xf numFmtId="0" fontId="4" fillId="2" borderId="13" xfId="5" applyFont="1" applyFill="1" applyBorder="1" applyAlignment="1" applyProtection="1">
      <alignment horizontal="left"/>
      <protection locked="0"/>
    </xf>
    <xf numFmtId="0" fontId="4" fillId="2" borderId="1" xfId="5" applyFont="1" applyFill="1" applyBorder="1" applyAlignment="1" applyProtection="1">
      <alignment horizontal="left"/>
      <protection locked="0"/>
    </xf>
    <xf numFmtId="0" fontId="4" fillId="2" borderId="28" xfId="5" applyFont="1" applyFill="1" applyBorder="1" applyAlignment="1" applyProtection="1">
      <alignment horizontal="left"/>
      <protection locked="0"/>
    </xf>
    <xf numFmtId="0" fontId="3" fillId="0" borderId="0" xfId="5" applyFont="1" applyAlignment="1" applyProtection="1">
      <alignment horizontal="center"/>
      <protection locked="0"/>
    </xf>
    <xf numFmtId="0" fontId="4" fillId="0" borderId="8" xfId="5" applyFont="1" applyBorder="1" applyAlignment="1" applyProtection="1">
      <alignment horizontal="left"/>
      <protection locked="0"/>
    </xf>
    <xf numFmtId="0" fontId="4" fillId="0" borderId="3" xfId="5" applyFont="1" applyBorder="1" applyAlignment="1" applyProtection="1">
      <alignment horizontal="left"/>
      <protection locked="0"/>
    </xf>
    <xf numFmtId="0" fontId="4" fillId="0" borderId="5" xfId="5" applyFont="1" applyBorder="1" applyAlignment="1" applyProtection="1">
      <alignment horizontal="left"/>
      <protection locked="0"/>
    </xf>
    <xf numFmtId="0" fontId="4" fillId="2" borderId="42" xfId="5" applyFont="1" applyFill="1" applyBorder="1" applyAlignment="1" applyProtection="1">
      <alignment horizontal="left"/>
      <protection locked="0"/>
    </xf>
    <xf numFmtId="0" fontId="4" fillId="2" borderId="43" xfId="5" applyFont="1" applyFill="1" applyBorder="1" applyAlignment="1" applyProtection="1">
      <alignment horizontal="left"/>
      <protection locked="0"/>
    </xf>
    <xf numFmtId="0" fontId="4" fillId="2" borderId="44" xfId="5" applyFont="1" applyFill="1" applyBorder="1" applyAlignment="1" applyProtection="1">
      <alignment horizontal="left"/>
      <protection locked="0"/>
    </xf>
    <xf numFmtId="0" fontId="4" fillId="0" borderId="23" xfId="5" applyFont="1" applyBorder="1" applyAlignment="1" applyProtection="1">
      <alignment horizontal="left" vertical="center"/>
      <protection locked="0"/>
    </xf>
    <xf numFmtId="0" fontId="3" fillId="0" borderId="23" xfId="5" applyFont="1" applyBorder="1" applyAlignment="1" applyProtection="1">
      <alignment horizontal="left" vertical="center"/>
      <protection locked="0"/>
    </xf>
    <xf numFmtId="0" fontId="7" fillId="0" borderId="46" xfId="5" quotePrefix="1" applyFont="1" applyBorder="1" applyAlignment="1" applyProtection="1">
      <alignment horizontal="left" vertical="center"/>
      <protection locked="0"/>
    </xf>
    <xf numFmtId="0" fontId="7" fillId="0" borderId="36" xfId="5" applyFont="1" applyBorder="1" applyAlignment="1" applyProtection="1">
      <alignment horizontal="left" vertical="center"/>
      <protection locked="0"/>
    </xf>
    <xf numFmtId="0" fontId="7" fillId="0" borderId="47" xfId="5" applyFont="1" applyBorder="1" applyAlignment="1" applyProtection="1">
      <alignment horizontal="left" vertical="center"/>
      <protection locked="0"/>
    </xf>
    <xf numFmtId="0" fontId="3" fillId="0" borderId="8" xfId="5" applyFont="1" applyBorder="1" applyAlignment="1" applyProtection="1">
      <alignment horizontal="left"/>
      <protection locked="0"/>
    </xf>
    <xf numFmtId="0" fontId="3" fillId="0" borderId="3" xfId="5" applyFont="1" applyBorder="1" applyAlignment="1" applyProtection="1">
      <alignment horizontal="left"/>
      <protection locked="0"/>
    </xf>
    <xf numFmtId="0" fontId="3" fillId="0" borderId="5" xfId="5" applyFont="1" applyBorder="1" applyAlignment="1" applyProtection="1">
      <alignment horizontal="left"/>
      <protection locked="0"/>
    </xf>
    <xf numFmtId="0" fontId="7" fillId="0" borderId="45" xfId="5" quotePrefix="1" applyFont="1" applyBorder="1" applyAlignment="1" applyProtection="1">
      <alignment horizontal="left" vertical="top" wrapText="1"/>
      <protection locked="0"/>
    </xf>
    <xf numFmtId="0" fontId="11" fillId="0" borderId="4" xfId="5" applyFont="1" applyBorder="1" applyAlignment="1">
      <alignment horizontal="center"/>
    </xf>
    <xf numFmtId="0" fontId="11" fillId="0" borderId="2" xfId="5" applyFont="1" applyBorder="1" applyAlignment="1">
      <alignment horizontal="center"/>
    </xf>
    <xf numFmtId="0" fontId="11" fillId="0" borderId="26" xfId="5" applyFont="1" applyBorder="1" applyAlignment="1">
      <alignment horizontal="center"/>
    </xf>
    <xf numFmtId="0" fontId="3" fillId="0" borderId="12" xfId="5" applyFont="1" applyBorder="1" applyAlignment="1">
      <alignment horizontal="center"/>
    </xf>
    <xf numFmtId="0" fontId="3" fillId="0" borderId="27" xfId="5" applyFont="1" applyBorder="1" applyAlignment="1">
      <alignment horizontal="center"/>
    </xf>
    <xf numFmtId="0" fontId="4" fillId="2" borderId="3" xfId="5" applyFont="1" applyFill="1" applyBorder="1" applyAlignment="1" applyProtection="1">
      <alignment horizontal="left"/>
      <protection locked="0"/>
    </xf>
    <xf numFmtId="0" fontId="4" fillId="2" borderId="9" xfId="5" applyFont="1" applyFill="1" applyBorder="1" applyAlignment="1" applyProtection="1">
      <alignment horizontal="left"/>
      <protection locked="0"/>
    </xf>
    <xf numFmtId="0" fontId="4" fillId="2" borderId="10" xfId="5" applyFont="1" applyFill="1" applyBorder="1" applyAlignment="1" applyProtection="1">
      <alignment horizontal="left"/>
      <protection locked="0"/>
    </xf>
    <xf numFmtId="0" fontId="4" fillId="2" borderId="11" xfId="5" applyFont="1" applyFill="1" applyBorder="1" applyAlignment="1" applyProtection="1">
      <alignment horizontal="left"/>
      <protection locked="0"/>
    </xf>
  </cellXfs>
  <cellStyles count="8">
    <cellStyle name="Comma" xfId="4" builtinId="3"/>
    <cellStyle name="Comma 2" xfId="2" xr:uid="{854E9A2F-A1FC-4BE7-A134-98FDBC118C59}"/>
    <cellStyle name="Comma 3" xfId="6" xr:uid="{9C7D8BE9-461E-4C36-8B4D-60715B7E7EEF}"/>
    <cellStyle name="Normal" xfId="0" builtinId="0"/>
    <cellStyle name="Normal 2" xfId="1" xr:uid="{C4ED9E29-C4D6-4084-AFF8-773A4885CC0A}"/>
    <cellStyle name="Normal 3" xfId="5" xr:uid="{487C1AC2-3F07-4722-9F1D-2AA50592B870}"/>
    <cellStyle name="Percent 2" xfId="3" xr:uid="{A3108837-CBAB-4B3B-9410-928ACD3EDF61}"/>
    <cellStyle name="Percent 3" xfId="7" xr:uid="{47E373B4-47DB-4C9A-A382-ED7146CB2E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96284-9EF0-4C2E-AA88-BA1499F7D185}">
  <sheetPr>
    <pageSetUpPr fitToPage="1"/>
  </sheetPr>
  <dimension ref="A1:S106"/>
  <sheetViews>
    <sheetView tabSelected="1" view="pageLayout" zoomScaleNormal="100" workbookViewId="0">
      <selection activeCell="L88" sqref="L88"/>
    </sheetView>
  </sheetViews>
  <sheetFormatPr defaultColWidth="9.21875" defaultRowHeight="19.5" customHeight="1" x14ac:dyDescent="0.25"/>
  <cols>
    <col min="1" max="1" width="3.77734375" style="2" customWidth="1"/>
    <col min="2" max="4" width="9.21875" style="2"/>
    <col min="5" max="5" width="13.44140625" style="2" customWidth="1"/>
    <col min="6" max="6" width="17" style="2" customWidth="1"/>
    <col min="7" max="7" width="17.44140625" style="2" customWidth="1"/>
    <col min="8" max="9" width="15.44140625" style="2" customWidth="1"/>
    <col min="10" max="10" width="12.77734375" style="2" customWidth="1"/>
    <col min="11" max="11" width="11.21875" style="2" customWidth="1"/>
    <col min="12" max="12" width="15.44140625" style="2" customWidth="1"/>
    <col min="13" max="13" width="11.44140625" style="2" bestFit="1" customWidth="1"/>
    <col min="14" max="16" width="9.21875" style="2"/>
    <col min="17" max="17" width="14" style="2" bestFit="1" customWidth="1"/>
    <col min="18" max="16384" width="9.21875" style="2"/>
  </cols>
  <sheetData>
    <row r="1" spans="1:15" ht="15" customHeight="1" x14ac:dyDescent="0.25">
      <c r="A1" s="258" t="s">
        <v>143</v>
      </c>
      <c r="B1" s="258"/>
      <c r="C1" s="258"/>
      <c r="D1" s="258"/>
      <c r="E1" s="258"/>
      <c r="F1" s="258"/>
      <c r="G1" s="258"/>
      <c r="H1" s="258"/>
      <c r="I1" s="258"/>
      <c r="J1" s="258"/>
      <c r="K1" s="1"/>
      <c r="L1" s="1"/>
      <c r="M1" s="1"/>
      <c r="N1" s="1"/>
      <c r="O1" s="1"/>
    </row>
    <row r="2" spans="1:15" ht="15" customHeight="1" x14ac:dyDescent="0.25">
      <c r="A2" s="258" t="s">
        <v>142</v>
      </c>
      <c r="B2" s="258"/>
      <c r="C2" s="258"/>
      <c r="D2" s="258"/>
      <c r="E2" s="258"/>
      <c r="F2" s="258"/>
      <c r="G2" s="258"/>
      <c r="H2" s="258"/>
      <c r="I2" s="258"/>
      <c r="J2" s="258"/>
      <c r="K2" s="1"/>
      <c r="L2" s="1"/>
      <c r="M2" s="1"/>
      <c r="N2" s="1"/>
      <c r="O2" s="1"/>
    </row>
    <row r="3" spans="1:15" ht="19.5" customHeight="1" x14ac:dyDescent="0.25">
      <c r="A3" s="2" t="s">
        <v>14</v>
      </c>
    </row>
    <row r="4" spans="1:15" ht="20.100000000000001" customHeight="1" x14ac:dyDescent="0.25">
      <c r="A4" s="3"/>
      <c r="B4" s="4"/>
      <c r="C4" s="4"/>
      <c r="D4" s="4"/>
      <c r="E4" s="4"/>
      <c r="F4" s="4"/>
      <c r="G4" s="11" t="s">
        <v>0</v>
      </c>
      <c r="H4" s="11" t="s">
        <v>15</v>
      </c>
      <c r="I4" s="3"/>
      <c r="J4" s="21"/>
    </row>
    <row r="5" spans="1:15" ht="20.100000000000001" customHeight="1" x14ac:dyDescent="0.25">
      <c r="A5" s="22"/>
      <c r="G5" s="65"/>
      <c r="H5" s="65"/>
      <c r="I5" s="22"/>
      <c r="J5" s="24"/>
    </row>
    <row r="6" spans="1:15" ht="20.100000000000001" customHeight="1" x14ac:dyDescent="0.25">
      <c r="A6" s="22"/>
      <c r="G6" s="19"/>
      <c r="H6" s="19" t="s">
        <v>16</v>
      </c>
      <c r="I6" s="19"/>
      <c r="J6" s="25" t="s">
        <v>17</v>
      </c>
    </row>
    <row r="7" spans="1:15" ht="20.100000000000001" customHeight="1" x14ac:dyDescent="0.25">
      <c r="A7" s="26"/>
      <c r="B7" s="10"/>
      <c r="C7" s="10"/>
      <c r="D7" s="10"/>
      <c r="E7" s="10"/>
      <c r="F7" s="10"/>
      <c r="G7" s="12" t="s">
        <v>18</v>
      </c>
      <c r="H7" s="12" t="s">
        <v>19</v>
      </c>
      <c r="I7" s="12" t="s">
        <v>13</v>
      </c>
      <c r="J7" s="13" t="s">
        <v>13</v>
      </c>
    </row>
    <row r="8" spans="1:15" ht="20.100000000000001" customHeight="1" x14ac:dyDescent="0.25">
      <c r="A8" s="27" t="s">
        <v>20</v>
      </c>
      <c r="G8" s="18"/>
      <c r="H8" s="22"/>
      <c r="I8" s="22"/>
      <c r="J8" s="24"/>
    </row>
    <row r="9" spans="1:15" ht="20.100000000000001" customHeight="1" x14ac:dyDescent="0.25">
      <c r="A9" s="5">
        <v>1</v>
      </c>
      <c r="B9" s="6" t="s">
        <v>1</v>
      </c>
      <c r="C9" s="6"/>
      <c r="D9" s="6"/>
      <c r="E9" s="6"/>
      <c r="F9" s="6"/>
      <c r="G9" s="28" t="e">
        <f>I9/$G$5</f>
        <v>#DIV/0!</v>
      </c>
      <c r="H9" s="29" t="e">
        <f>I9/$H$5</f>
        <v>#DIV/0!</v>
      </c>
      <c r="I9" s="30"/>
      <c r="J9" s="31" t="e">
        <f>I9/$I$100</f>
        <v>#DIV/0!</v>
      </c>
    </row>
    <row r="10" spans="1:15" ht="20.100000000000001" customHeight="1" x14ac:dyDescent="0.25">
      <c r="A10" s="7">
        <f>A9+1</f>
        <v>2</v>
      </c>
      <c r="B10" s="8" t="s">
        <v>21</v>
      </c>
      <c r="C10" s="8"/>
      <c r="D10" s="8"/>
      <c r="E10" s="8"/>
      <c r="F10" s="9"/>
      <c r="G10" s="17" t="e">
        <f>I10/$G$5</f>
        <v>#DIV/0!</v>
      </c>
      <c r="H10" s="32" t="e">
        <f t="shared" ref="H10:H13" si="0">I10/$H$5</f>
        <v>#DIV/0!</v>
      </c>
      <c r="I10" s="16"/>
      <c r="J10" s="33" t="e">
        <f>I10/$I$100</f>
        <v>#DIV/0!</v>
      </c>
    </row>
    <row r="11" spans="1:15" ht="20.100000000000001" customHeight="1" x14ac:dyDescent="0.25">
      <c r="A11" s="7">
        <f>A10+1</f>
        <v>3</v>
      </c>
      <c r="B11" s="8" t="s">
        <v>2</v>
      </c>
      <c r="C11" s="247"/>
      <c r="D11" s="247"/>
      <c r="E11" s="247"/>
      <c r="F11" s="248"/>
      <c r="G11" s="17" t="e">
        <f t="shared" ref="G11:G12" si="1">I11/$G$5</f>
        <v>#DIV/0!</v>
      </c>
      <c r="H11" s="34" t="e">
        <f t="shared" si="0"/>
        <v>#DIV/0!</v>
      </c>
      <c r="I11" s="15"/>
      <c r="J11" s="33" t="e">
        <f>I11/$I$100</f>
        <v>#DIV/0!</v>
      </c>
    </row>
    <row r="12" spans="1:15" ht="20.100000000000001" customHeight="1" x14ac:dyDescent="0.25">
      <c r="A12" s="7">
        <f t="shared" ref="A12" si="2">A11+1</f>
        <v>4</v>
      </c>
      <c r="B12" s="8" t="s">
        <v>2</v>
      </c>
      <c r="C12" s="245"/>
      <c r="D12" s="245"/>
      <c r="E12" s="245"/>
      <c r="F12" s="246"/>
      <c r="G12" s="17" t="e">
        <f t="shared" si="1"/>
        <v>#DIV/0!</v>
      </c>
      <c r="H12" s="34" t="e">
        <f t="shared" si="0"/>
        <v>#DIV/0!</v>
      </c>
      <c r="I12" s="15"/>
      <c r="J12" s="33" t="e">
        <f>I12/$I$100</f>
        <v>#DIV/0!</v>
      </c>
    </row>
    <row r="13" spans="1:15" ht="20.100000000000001" customHeight="1" x14ac:dyDescent="0.25">
      <c r="A13" s="35"/>
      <c r="B13" s="36"/>
      <c r="C13" s="36" t="s">
        <v>22</v>
      </c>
      <c r="D13" s="36"/>
      <c r="E13" s="36"/>
      <c r="F13" s="36"/>
      <c r="G13" s="37" t="e">
        <f>I13/$G$5</f>
        <v>#DIV/0!</v>
      </c>
      <c r="H13" s="38" t="e">
        <f t="shared" si="0"/>
        <v>#DIV/0!</v>
      </c>
      <c r="I13" s="37">
        <f>SUM(I9:I12)</f>
        <v>0</v>
      </c>
      <c r="J13" s="39" t="e">
        <f>I13/$I$100</f>
        <v>#DIV/0!</v>
      </c>
      <c r="K13" s="20"/>
    </row>
    <row r="14" spans="1:15" ht="7.8" customHeight="1" x14ac:dyDescent="0.25">
      <c r="A14" s="22"/>
      <c r="G14" s="18"/>
      <c r="H14" s="40"/>
      <c r="I14" s="18"/>
      <c r="J14" s="41"/>
    </row>
    <row r="15" spans="1:15" ht="20.100000000000001" customHeight="1" x14ac:dyDescent="0.25">
      <c r="A15" s="27" t="s">
        <v>23</v>
      </c>
      <c r="G15" s="18"/>
      <c r="H15" s="40"/>
      <c r="I15" s="18"/>
      <c r="J15" s="41"/>
    </row>
    <row r="16" spans="1:15" ht="20.100000000000001" customHeight="1" x14ac:dyDescent="0.25">
      <c r="A16" s="5">
        <f>A12+1</f>
        <v>5</v>
      </c>
      <c r="B16" s="6" t="s">
        <v>24</v>
      </c>
      <c r="C16" s="6"/>
      <c r="D16" s="6"/>
      <c r="E16" s="6"/>
      <c r="F16" s="6"/>
      <c r="G16" s="28" t="e">
        <f t="shared" ref="G16:G29" si="3">I16/$G$5</f>
        <v>#DIV/0!</v>
      </c>
      <c r="H16" s="29" t="e">
        <f t="shared" ref="H16:H29" si="4">I16/$H$5</f>
        <v>#DIV/0!</v>
      </c>
      <c r="I16" s="30"/>
      <c r="J16" s="31" t="e">
        <f t="shared" ref="J16:J29" si="5">I16/$I$100</f>
        <v>#DIV/0!</v>
      </c>
    </row>
    <row r="17" spans="1:11" ht="20.100000000000001" customHeight="1" x14ac:dyDescent="0.25">
      <c r="A17" s="7">
        <f>A16+1</f>
        <v>6</v>
      </c>
      <c r="B17" s="8" t="s">
        <v>25</v>
      </c>
      <c r="C17" s="8"/>
      <c r="D17" s="8"/>
      <c r="E17" s="8"/>
      <c r="F17" s="8"/>
      <c r="G17" s="17" t="e">
        <f t="shared" si="3"/>
        <v>#DIV/0!</v>
      </c>
      <c r="H17" s="32" t="e">
        <f t="shared" si="4"/>
        <v>#DIV/0!</v>
      </c>
      <c r="I17" s="16"/>
      <c r="J17" s="33" t="e">
        <f t="shared" si="5"/>
        <v>#DIV/0!</v>
      </c>
    </row>
    <row r="18" spans="1:11" ht="20.100000000000001" customHeight="1" x14ac:dyDescent="0.25">
      <c r="A18" s="7">
        <f>A17+1</f>
        <v>7</v>
      </c>
      <c r="B18" s="8" t="s">
        <v>83</v>
      </c>
      <c r="C18" s="8"/>
      <c r="D18" s="8"/>
      <c r="E18" s="8"/>
      <c r="F18" s="8"/>
      <c r="G18" s="17" t="e">
        <f t="shared" si="3"/>
        <v>#DIV/0!</v>
      </c>
      <c r="H18" s="32" t="e">
        <f t="shared" si="4"/>
        <v>#DIV/0!</v>
      </c>
      <c r="I18" s="16"/>
      <c r="J18" s="33" t="e">
        <f t="shared" si="5"/>
        <v>#DIV/0!</v>
      </c>
    </row>
    <row r="19" spans="1:11" ht="20.100000000000001" customHeight="1" x14ac:dyDescent="0.25">
      <c r="A19" s="7">
        <f t="shared" ref="A19:A28" si="6">A18+1</f>
        <v>8</v>
      </c>
      <c r="B19" s="8" t="s">
        <v>26</v>
      </c>
      <c r="C19" s="8"/>
      <c r="D19" s="8"/>
      <c r="E19" s="8"/>
      <c r="F19" s="8"/>
      <c r="G19" s="17" t="e">
        <f t="shared" si="3"/>
        <v>#DIV/0!</v>
      </c>
      <c r="H19" s="32" t="e">
        <f t="shared" si="4"/>
        <v>#DIV/0!</v>
      </c>
      <c r="I19" s="16"/>
      <c r="J19" s="33" t="e">
        <f t="shared" si="5"/>
        <v>#DIV/0!</v>
      </c>
    </row>
    <row r="20" spans="1:11" ht="20.100000000000001" customHeight="1" x14ac:dyDescent="0.25">
      <c r="A20" s="7">
        <f t="shared" si="6"/>
        <v>9</v>
      </c>
      <c r="B20" s="8" t="s">
        <v>27</v>
      </c>
      <c r="C20" s="8"/>
      <c r="D20" s="8"/>
      <c r="E20" s="8"/>
      <c r="F20" s="8"/>
      <c r="G20" s="17" t="e">
        <f t="shared" si="3"/>
        <v>#DIV/0!</v>
      </c>
      <c r="H20" s="32" t="e">
        <f t="shared" si="4"/>
        <v>#DIV/0!</v>
      </c>
      <c r="I20" s="16"/>
      <c r="J20" s="33" t="e">
        <f t="shared" si="5"/>
        <v>#DIV/0!</v>
      </c>
    </row>
    <row r="21" spans="1:11" ht="20.100000000000001" customHeight="1" x14ac:dyDescent="0.25">
      <c r="A21" s="7">
        <f t="shared" si="6"/>
        <v>10</v>
      </c>
      <c r="B21" s="8" t="s">
        <v>28</v>
      </c>
      <c r="C21" s="8"/>
      <c r="D21" s="8"/>
      <c r="E21" s="8"/>
      <c r="F21" s="8"/>
      <c r="G21" s="17" t="e">
        <f t="shared" si="3"/>
        <v>#DIV/0!</v>
      </c>
      <c r="H21" s="32" t="e">
        <f t="shared" si="4"/>
        <v>#DIV/0!</v>
      </c>
      <c r="I21" s="16"/>
      <c r="J21" s="33" t="e">
        <f t="shared" si="5"/>
        <v>#DIV/0!</v>
      </c>
    </row>
    <row r="22" spans="1:11" ht="20.100000000000001" customHeight="1" x14ac:dyDescent="0.25">
      <c r="A22" s="7">
        <f t="shared" si="6"/>
        <v>11</v>
      </c>
      <c r="B22" s="8" t="s">
        <v>29</v>
      </c>
      <c r="C22" s="8"/>
      <c r="D22" s="8"/>
      <c r="E22" s="8"/>
      <c r="F22" s="8"/>
      <c r="G22" s="17" t="e">
        <f t="shared" si="3"/>
        <v>#DIV/0!</v>
      </c>
      <c r="H22" s="32" t="e">
        <f t="shared" si="4"/>
        <v>#DIV/0!</v>
      </c>
      <c r="I22" s="16"/>
      <c r="J22" s="33" t="e">
        <f t="shared" si="5"/>
        <v>#DIV/0!</v>
      </c>
    </row>
    <row r="23" spans="1:11" ht="20.100000000000001" customHeight="1" x14ac:dyDescent="0.25">
      <c r="A23" s="7">
        <f t="shared" si="6"/>
        <v>12</v>
      </c>
      <c r="B23" s="8" t="s">
        <v>4</v>
      </c>
      <c r="C23" s="8"/>
      <c r="D23" s="8"/>
      <c r="E23" s="8"/>
      <c r="F23" s="8"/>
      <c r="G23" s="17" t="e">
        <f t="shared" si="3"/>
        <v>#DIV/0!</v>
      </c>
      <c r="H23" s="32" t="e">
        <f t="shared" si="4"/>
        <v>#DIV/0!</v>
      </c>
      <c r="I23" s="16"/>
      <c r="J23" s="33" t="e">
        <f t="shared" si="5"/>
        <v>#DIV/0!</v>
      </c>
    </row>
    <row r="24" spans="1:11" ht="20.100000000000001" customHeight="1" x14ac:dyDescent="0.25">
      <c r="A24" s="7">
        <f t="shared" si="6"/>
        <v>13</v>
      </c>
      <c r="B24" s="8" t="s">
        <v>3</v>
      </c>
      <c r="C24" s="8"/>
      <c r="D24" s="8"/>
      <c r="E24" s="8"/>
      <c r="F24" s="8"/>
      <c r="G24" s="17" t="e">
        <f t="shared" si="3"/>
        <v>#DIV/0!</v>
      </c>
      <c r="H24" s="32" t="e">
        <f t="shared" si="4"/>
        <v>#DIV/0!</v>
      </c>
      <c r="I24" s="16"/>
      <c r="J24" s="33" t="e">
        <f t="shared" si="5"/>
        <v>#DIV/0!</v>
      </c>
    </row>
    <row r="25" spans="1:11" ht="20.100000000000001" customHeight="1" x14ac:dyDescent="0.25">
      <c r="A25" s="7">
        <f t="shared" si="6"/>
        <v>14</v>
      </c>
      <c r="B25" s="8" t="s">
        <v>30</v>
      </c>
      <c r="C25" s="8"/>
      <c r="D25" s="8"/>
      <c r="E25" s="8"/>
      <c r="F25" s="9"/>
      <c r="G25" s="42" t="e">
        <f t="shared" si="3"/>
        <v>#DIV/0!</v>
      </c>
      <c r="H25" s="34" t="e">
        <f t="shared" si="4"/>
        <v>#DIV/0!</v>
      </c>
      <c r="I25" s="15"/>
      <c r="J25" s="33" t="e">
        <f t="shared" si="5"/>
        <v>#DIV/0!</v>
      </c>
    </row>
    <row r="26" spans="1:11" ht="20.100000000000001" customHeight="1" x14ac:dyDescent="0.25">
      <c r="A26" s="7">
        <f t="shared" si="6"/>
        <v>15</v>
      </c>
      <c r="B26" s="8" t="s">
        <v>2</v>
      </c>
      <c r="C26" s="247"/>
      <c r="D26" s="247"/>
      <c r="E26" s="247"/>
      <c r="F26" s="248"/>
      <c r="G26" s="17" t="e">
        <f t="shared" si="3"/>
        <v>#DIV/0!</v>
      </c>
      <c r="H26" s="32" t="e">
        <f t="shared" si="4"/>
        <v>#DIV/0!</v>
      </c>
      <c r="I26" s="16"/>
      <c r="J26" s="33" t="e">
        <f t="shared" si="5"/>
        <v>#DIV/0!</v>
      </c>
    </row>
    <row r="27" spans="1:11" ht="20.100000000000001" customHeight="1" x14ac:dyDescent="0.25">
      <c r="A27" s="7">
        <f t="shared" si="6"/>
        <v>16</v>
      </c>
      <c r="B27" s="8" t="s">
        <v>2</v>
      </c>
      <c r="C27" s="247"/>
      <c r="D27" s="247"/>
      <c r="E27" s="247"/>
      <c r="F27" s="248"/>
      <c r="G27" s="17" t="e">
        <f t="shared" si="3"/>
        <v>#DIV/0!</v>
      </c>
      <c r="H27" s="32" t="e">
        <f t="shared" si="4"/>
        <v>#DIV/0!</v>
      </c>
      <c r="I27" s="16"/>
      <c r="J27" s="33" t="e">
        <f t="shared" si="5"/>
        <v>#DIV/0!</v>
      </c>
    </row>
    <row r="28" spans="1:11" ht="20.100000000000001" customHeight="1" x14ac:dyDescent="0.25">
      <c r="A28" s="7">
        <f t="shared" si="6"/>
        <v>17</v>
      </c>
      <c r="B28" s="8" t="s">
        <v>2</v>
      </c>
      <c r="C28" s="245"/>
      <c r="D28" s="245"/>
      <c r="E28" s="245"/>
      <c r="F28" s="246"/>
      <c r="G28" s="17" t="e">
        <f t="shared" si="3"/>
        <v>#DIV/0!</v>
      </c>
      <c r="H28" s="32" t="e">
        <f t="shared" si="4"/>
        <v>#DIV/0!</v>
      </c>
      <c r="I28" s="16"/>
      <c r="J28" s="33" t="e">
        <f t="shared" si="5"/>
        <v>#DIV/0!</v>
      </c>
    </row>
    <row r="29" spans="1:11" ht="20.100000000000001" customHeight="1" x14ac:dyDescent="0.25">
      <c r="A29" s="35"/>
      <c r="B29" s="36"/>
      <c r="C29" s="36" t="s">
        <v>31</v>
      </c>
      <c r="D29" s="36"/>
      <c r="E29" s="36"/>
      <c r="F29" s="36"/>
      <c r="G29" s="37" t="e">
        <f t="shared" si="3"/>
        <v>#DIV/0!</v>
      </c>
      <c r="H29" s="38" t="e">
        <f t="shared" si="4"/>
        <v>#DIV/0!</v>
      </c>
      <c r="I29" s="37">
        <f>SUM(I16:I28)</f>
        <v>0</v>
      </c>
      <c r="J29" s="39" t="e">
        <f t="shared" si="5"/>
        <v>#DIV/0!</v>
      </c>
      <c r="K29" s="20"/>
    </row>
    <row r="30" spans="1:11" ht="6.6" customHeight="1" x14ac:dyDescent="0.25">
      <c r="A30" s="22"/>
      <c r="G30" s="18"/>
      <c r="H30" s="40"/>
      <c r="I30" s="18"/>
      <c r="J30" s="41"/>
    </row>
    <row r="31" spans="1:11" ht="20.100000000000001" customHeight="1" x14ac:dyDescent="0.25">
      <c r="A31" s="27" t="s">
        <v>32</v>
      </c>
      <c r="G31" s="18"/>
      <c r="H31" s="40"/>
      <c r="I31" s="18"/>
      <c r="J31" s="41"/>
    </row>
    <row r="32" spans="1:11" ht="20.100000000000001" customHeight="1" x14ac:dyDescent="0.25">
      <c r="A32" s="5">
        <f>A28+1</f>
        <v>18</v>
      </c>
      <c r="B32" s="6" t="s">
        <v>33</v>
      </c>
      <c r="C32" s="6"/>
      <c r="D32" s="6"/>
      <c r="E32" s="6"/>
      <c r="F32" s="6"/>
      <c r="G32" s="28" t="e">
        <f t="shared" ref="G32:G37" si="7">I32/$G$5</f>
        <v>#DIV/0!</v>
      </c>
      <c r="H32" s="29" t="e">
        <f t="shared" ref="H32:H37" si="8">I32/$H$5</f>
        <v>#DIV/0!</v>
      </c>
      <c r="I32" s="66"/>
      <c r="J32" s="31" t="e">
        <f t="shared" ref="J32:J54" si="9">I32/$I$100</f>
        <v>#DIV/0!</v>
      </c>
    </row>
    <row r="33" spans="1:10" ht="20.100000000000001" customHeight="1" x14ac:dyDescent="0.25">
      <c r="A33" s="7">
        <f>A32+1</f>
        <v>19</v>
      </c>
      <c r="B33" s="8" t="s">
        <v>34</v>
      </c>
      <c r="C33" s="8"/>
      <c r="D33" s="8"/>
      <c r="E33" s="8"/>
      <c r="F33" s="8"/>
      <c r="G33" s="17" t="e">
        <f t="shared" si="7"/>
        <v>#DIV/0!</v>
      </c>
      <c r="H33" s="32" t="e">
        <f t="shared" si="8"/>
        <v>#DIV/0!</v>
      </c>
      <c r="I33" s="66"/>
      <c r="J33" s="33" t="e">
        <f t="shared" si="9"/>
        <v>#DIV/0!</v>
      </c>
    </row>
    <row r="34" spans="1:10" ht="20.100000000000001" customHeight="1" x14ac:dyDescent="0.25">
      <c r="A34" s="7">
        <f t="shared" ref="A34:A53" si="10">A33+1</f>
        <v>20</v>
      </c>
      <c r="B34" s="8" t="s">
        <v>35</v>
      </c>
      <c r="C34" s="8"/>
      <c r="D34" s="8"/>
      <c r="E34" s="8"/>
      <c r="F34" s="8"/>
      <c r="G34" s="17" t="e">
        <f t="shared" si="7"/>
        <v>#DIV/0!</v>
      </c>
      <c r="H34" s="32" t="e">
        <f t="shared" si="8"/>
        <v>#DIV/0!</v>
      </c>
      <c r="I34" s="66"/>
      <c r="J34" s="33" t="e">
        <f t="shared" si="9"/>
        <v>#DIV/0!</v>
      </c>
    </row>
    <row r="35" spans="1:10" ht="20.100000000000001" customHeight="1" x14ac:dyDescent="0.25">
      <c r="A35" s="7">
        <f t="shared" si="10"/>
        <v>21</v>
      </c>
      <c r="B35" s="8" t="s">
        <v>36</v>
      </c>
      <c r="C35" s="8"/>
      <c r="D35" s="8"/>
      <c r="E35" s="8"/>
      <c r="F35" s="8"/>
      <c r="G35" s="17" t="e">
        <f t="shared" si="7"/>
        <v>#DIV/0!</v>
      </c>
      <c r="H35" s="32" t="e">
        <f t="shared" si="8"/>
        <v>#DIV/0!</v>
      </c>
      <c r="I35" s="66"/>
      <c r="J35" s="33" t="e">
        <f t="shared" si="9"/>
        <v>#DIV/0!</v>
      </c>
    </row>
    <row r="36" spans="1:10" ht="19.95" customHeight="1" x14ac:dyDescent="0.25">
      <c r="A36" s="7">
        <f t="shared" si="10"/>
        <v>22</v>
      </c>
      <c r="B36" s="8" t="s">
        <v>37</v>
      </c>
      <c r="C36" s="8"/>
      <c r="D36" s="8"/>
      <c r="E36" s="8"/>
      <c r="F36" s="8"/>
      <c r="G36" s="17" t="e">
        <f t="shared" si="7"/>
        <v>#DIV/0!</v>
      </c>
      <c r="H36" s="32" t="e">
        <f t="shared" si="8"/>
        <v>#DIV/0!</v>
      </c>
      <c r="I36" s="66"/>
      <c r="J36" s="33" t="e">
        <f t="shared" si="9"/>
        <v>#DIV/0!</v>
      </c>
    </row>
    <row r="37" spans="1:10" ht="20.100000000000001" customHeight="1" x14ac:dyDescent="0.25">
      <c r="A37" s="7">
        <f t="shared" si="10"/>
        <v>23</v>
      </c>
      <c r="B37" s="8" t="s">
        <v>38</v>
      </c>
      <c r="C37" s="8"/>
      <c r="D37" s="8"/>
      <c r="E37" s="8"/>
      <c r="F37" s="8"/>
      <c r="G37" s="17" t="e">
        <f t="shared" si="7"/>
        <v>#DIV/0!</v>
      </c>
      <c r="H37" s="32" t="e">
        <f t="shared" si="8"/>
        <v>#DIV/0!</v>
      </c>
      <c r="I37" s="66"/>
      <c r="J37" s="33" t="e">
        <f t="shared" si="9"/>
        <v>#DIV/0!</v>
      </c>
    </row>
    <row r="38" spans="1:10" ht="20.100000000000001" customHeight="1" x14ac:dyDescent="0.25">
      <c r="A38" s="7">
        <f t="shared" si="10"/>
        <v>24</v>
      </c>
      <c r="B38" s="8" t="s">
        <v>39</v>
      </c>
      <c r="C38" s="8"/>
      <c r="D38" s="8"/>
      <c r="E38" s="8"/>
      <c r="F38" s="8"/>
      <c r="G38" s="17" t="e">
        <f t="shared" ref="G38:G51" si="11">I38/$G$5</f>
        <v>#DIV/0!</v>
      </c>
      <c r="H38" s="32" t="e">
        <f t="shared" ref="H38:H51" si="12">I38/$H$5</f>
        <v>#DIV/0!</v>
      </c>
      <c r="I38" s="66"/>
      <c r="J38" s="33" t="e">
        <f t="shared" si="9"/>
        <v>#DIV/0!</v>
      </c>
    </row>
    <row r="39" spans="1:10" ht="20.100000000000001" customHeight="1" x14ac:dyDescent="0.25">
      <c r="A39" s="7">
        <f t="shared" si="10"/>
        <v>25</v>
      </c>
      <c r="B39" s="8" t="s">
        <v>40</v>
      </c>
      <c r="C39" s="8"/>
      <c r="D39" s="8"/>
      <c r="E39" s="8"/>
      <c r="F39" s="8"/>
      <c r="G39" s="17" t="e">
        <f t="shared" si="11"/>
        <v>#DIV/0!</v>
      </c>
      <c r="H39" s="32" t="e">
        <f t="shared" si="12"/>
        <v>#DIV/0!</v>
      </c>
      <c r="I39" s="66"/>
      <c r="J39" s="33" t="e">
        <f t="shared" si="9"/>
        <v>#DIV/0!</v>
      </c>
    </row>
    <row r="40" spans="1:10" ht="20.100000000000001" customHeight="1" x14ac:dyDescent="0.25">
      <c r="A40" s="7">
        <f t="shared" si="10"/>
        <v>26</v>
      </c>
      <c r="B40" s="8" t="s">
        <v>7</v>
      </c>
      <c r="C40" s="8"/>
      <c r="D40" s="8"/>
      <c r="E40" s="8"/>
      <c r="F40" s="8"/>
      <c r="G40" s="17" t="e">
        <f t="shared" si="11"/>
        <v>#DIV/0!</v>
      </c>
      <c r="H40" s="32" t="e">
        <f t="shared" si="12"/>
        <v>#DIV/0!</v>
      </c>
      <c r="I40" s="66"/>
      <c r="J40" s="33" t="e">
        <f t="shared" si="9"/>
        <v>#DIV/0!</v>
      </c>
    </row>
    <row r="41" spans="1:10" ht="20.100000000000001" customHeight="1" x14ac:dyDescent="0.25">
      <c r="A41" s="7">
        <f t="shared" si="10"/>
        <v>27</v>
      </c>
      <c r="B41" s="8" t="s">
        <v>41</v>
      </c>
      <c r="C41" s="8"/>
      <c r="D41" s="8"/>
      <c r="E41" s="8"/>
      <c r="F41" s="8"/>
      <c r="G41" s="17" t="e">
        <f t="shared" si="11"/>
        <v>#DIV/0!</v>
      </c>
      <c r="H41" s="32" t="e">
        <f t="shared" si="12"/>
        <v>#DIV/0!</v>
      </c>
      <c r="I41" s="66"/>
      <c r="J41" s="33" t="e">
        <f t="shared" si="9"/>
        <v>#DIV/0!</v>
      </c>
    </row>
    <row r="42" spans="1:10" ht="20.100000000000001" customHeight="1" x14ac:dyDescent="0.25">
      <c r="A42" s="7">
        <f t="shared" si="10"/>
        <v>28</v>
      </c>
      <c r="B42" s="8" t="s">
        <v>42</v>
      </c>
      <c r="C42" s="8"/>
      <c r="D42" s="8"/>
      <c r="E42" s="8"/>
      <c r="F42" s="8"/>
      <c r="G42" s="17" t="e">
        <f t="shared" si="11"/>
        <v>#DIV/0!</v>
      </c>
      <c r="H42" s="32" t="e">
        <f t="shared" si="12"/>
        <v>#DIV/0!</v>
      </c>
      <c r="I42" s="66"/>
      <c r="J42" s="33" t="e">
        <f t="shared" si="9"/>
        <v>#DIV/0!</v>
      </c>
    </row>
    <row r="43" spans="1:10" ht="20.100000000000001" customHeight="1" x14ac:dyDescent="0.25">
      <c r="A43" s="7">
        <f t="shared" si="10"/>
        <v>29</v>
      </c>
      <c r="B43" s="8" t="s">
        <v>6</v>
      </c>
      <c r="C43" s="8"/>
      <c r="D43" s="8"/>
      <c r="E43" s="8"/>
      <c r="F43" s="8"/>
      <c r="G43" s="17" t="e">
        <f t="shared" si="11"/>
        <v>#DIV/0!</v>
      </c>
      <c r="H43" s="32" t="e">
        <f t="shared" si="12"/>
        <v>#DIV/0!</v>
      </c>
      <c r="I43" s="66"/>
      <c r="J43" s="33" t="e">
        <f t="shared" si="9"/>
        <v>#DIV/0!</v>
      </c>
    </row>
    <row r="44" spans="1:10" ht="20.100000000000001" customHeight="1" x14ac:dyDescent="0.25">
      <c r="A44" s="7">
        <f t="shared" si="10"/>
        <v>30</v>
      </c>
      <c r="B44" s="8" t="s">
        <v>43</v>
      </c>
      <c r="C44" s="8"/>
      <c r="D44" s="8"/>
      <c r="E44" s="8"/>
      <c r="F44" s="8"/>
      <c r="G44" s="17" t="e">
        <f t="shared" si="11"/>
        <v>#DIV/0!</v>
      </c>
      <c r="H44" s="32" t="e">
        <f t="shared" si="12"/>
        <v>#DIV/0!</v>
      </c>
      <c r="I44" s="66"/>
      <c r="J44" s="33" t="e">
        <f t="shared" si="9"/>
        <v>#DIV/0!</v>
      </c>
    </row>
    <row r="45" spans="1:10" ht="20.100000000000001" customHeight="1" x14ac:dyDescent="0.25">
      <c r="A45" s="7">
        <f t="shared" si="10"/>
        <v>31</v>
      </c>
      <c r="B45" s="8" t="s">
        <v>44</v>
      </c>
      <c r="C45" s="8"/>
      <c r="D45" s="8"/>
      <c r="E45" s="8"/>
      <c r="F45" s="8"/>
      <c r="G45" s="17" t="e">
        <f t="shared" si="11"/>
        <v>#DIV/0!</v>
      </c>
      <c r="H45" s="32" t="e">
        <f t="shared" si="12"/>
        <v>#DIV/0!</v>
      </c>
      <c r="I45" s="66"/>
      <c r="J45" s="33" t="e">
        <f t="shared" si="9"/>
        <v>#DIV/0!</v>
      </c>
    </row>
    <row r="46" spans="1:10" ht="20.100000000000001" customHeight="1" x14ac:dyDescent="0.25">
      <c r="A46" s="7">
        <f t="shared" si="10"/>
        <v>32</v>
      </c>
      <c r="B46" s="8" t="s">
        <v>45</v>
      </c>
      <c r="C46" s="8"/>
      <c r="D46" s="8"/>
      <c r="E46" s="8"/>
      <c r="F46" s="8"/>
      <c r="G46" s="17" t="e">
        <f t="shared" si="11"/>
        <v>#DIV/0!</v>
      </c>
      <c r="H46" s="32" t="e">
        <f t="shared" si="12"/>
        <v>#DIV/0!</v>
      </c>
      <c r="I46" s="66"/>
      <c r="J46" s="33" t="e">
        <f t="shared" si="9"/>
        <v>#DIV/0!</v>
      </c>
    </row>
    <row r="47" spans="1:10" ht="20.100000000000001" customHeight="1" x14ac:dyDescent="0.25">
      <c r="A47" s="7">
        <f t="shared" si="10"/>
        <v>33</v>
      </c>
      <c r="B47" s="8" t="s">
        <v>46</v>
      </c>
      <c r="C47" s="8"/>
      <c r="D47" s="8"/>
      <c r="E47" s="8"/>
      <c r="F47" s="8"/>
      <c r="G47" s="17" t="e">
        <f t="shared" si="11"/>
        <v>#DIV/0!</v>
      </c>
      <c r="H47" s="32" t="e">
        <f t="shared" si="12"/>
        <v>#DIV/0!</v>
      </c>
      <c r="I47" s="66"/>
      <c r="J47" s="33" t="e">
        <f t="shared" si="9"/>
        <v>#DIV/0!</v>
      </c>
    </row>
    <row r="48" spans="1:10" ht="20.100000000000001" customHeight="1" x14ac:dyDescent="0.25">
      <c r="A48" s="7">
        <f t="shared" si="10"/>
        <v>34</v>
      </c>
      <c r="B48" s="8" t="s">
        <v>47</v>
      </c>
      <c r="C48" s="8"/>
      <c r="D48" s="8"/>
      <c r="E48" s="8"/>
      <c r="F48" s="8"/>
      <c r="G48" s="17" t="e">
        <f t="shared" si="11"/>
        <v>#DIV/0!</v>
      </c>
      <c r="H48" s="32" t="e">
        <f t="shared" si="12"/>
        <v>#DIV/0!</v>
      </c>
      <c r="I48" s="66"/>
      <c r="J48" s="33" t="e">
        <f t="shared" si="9"/>
        <v>#DIV/0!</v>
      </c>
    </row>
    <row r="49" spans="1:11" ht="20.100000000000001" customHeight="1" x14ac:dyDescent="0.25">
      <c r="A49" s="7">
        <f t="shared" si="10"/>
        <v>35</v>
      </c>
      <c r="B49" s="8" t="s">
        <v>48</v>
      </c>
      <c r="C49" s="8"/>
      <c r="D49" s="8"/>
      <c r="E49" s="8"/>
      <c r="F49" s="8"/>
      <c r="G49" s="17" t="e">
        <f t="shared" si="11"/>
        <v>#DIV/0!</v>
      </c>
      <c r="H49" s="32" t="e">
        <f t="shared" si="12"/>
        <v>#DIV/0!</v>
      </c>
      <c r="I49" s="66"/>
      <c r="J49" s="33" t="e">
        <f t="shared" si="9"/>
        <v>#DIV/0!</v>
      </c>
    </row>
    <row r="50" spans="1:11" ht="20.100000000000001" customHeight="1" x14ac:dyDescent="0.25">
      <c r="A50" s="7">
        <f t="shared" si="10"/>
        <v>36</v>
      </c>
      <c r="B50" s="8" t="s">
        <v>49</v>
      </c>
      <c r="C50" s="8"/>
      <c r="D50" s="8"/>
      <c r="E50" s="8"/>
      <c r="F50" s="8"/>
      <c r="G50" s="17" t="e">
        <f t="shared" si="11"/>
        <v>#DIV/0!</v>
      </c>
      <c r="H50" s="32" t="e">
        <f t="shared" si="12"/>
        <v>#DIV/0!</v>
      </c>
      <c r="I50" s="66"/>
      <c r="J50" s="33" t="e">
        <f t="shared" si="9"/>
        <v>#DIV/0!</v>
      </c>
    </row>
    <row r="51" spans="1:11" ht="20.100000000000001" customHeight="1" x14ac:dyDescent="0.25">
      <c r="A51" s="7">
        <f t="shared" si="10"/>
        <v>37</v>
      </c>
      <c r="B51" s="8" t="s">
        <v>2</v>
      </c>
      <c r="C51" s="247"/>
      <c r="D51" s="247"/>
      <c r="E51" s="247"/>
      <c r="F51" s="248"/>
      <c r="G51" s="17" t="e">
        <f t="shared" si="11"/>
        <v>#DIV/0!</v>
      </c>
      <c r="H51" s="32" t="e">
        <f t="shared" si="12"/>
        <v>#DIV/0!</v>
      </c>
      <c r="I51" s="66"/>
      <c r="J51" s="33" t="e">
        <f t="shared" si="9"/>
        <v>#DIV/0!</v>
      </c>
    </row>
    <row r="52" spans="1:11" ht="20.100000000000001" customHeight="1" x14ac:dyDescent="0.25">
      <c r="A52" s="7">
        <f t="shared" si="10"/>
        <v>38</v>
      </c>
      <c r="B52" s="8" t="s">
        <v>2</v>
      </c>
      <c r="C52" s="247"/>
      <c r="D52" s="247"/>
      <c r="E52" s="247"/>
      <c r="F52" s="248"/>
      <c r="G52" s="17" t="e">
        <f>I52/$G$5</f>
        <v>#DIV/0!</v>
      </c>
      <c r="H52" s="32" t="e">
        <f>I52/$H$5</f>
        <v>#DIV/0!</v>
      </c>
      <c r="I52" s="66"/>
      <c r="J52" s="33" t="e">
        <f t="shared" si="9"/>
        <v>#DIV/0!</v>
      </c>
    </row>
    <row r="53" spans="1:11" ht="20.100000000000001" customHeight="1" x14ac:dyDescent="0.25">
      <c r="A53" s="7">
        <f t="shared" si="10"/>
        <v>39</v>
      </c>
      <c r="B53" s="8" t="s">
        <v>2</v>
      </c>
      <c r="C53" s="245"/>
      <c r="D53" s="245"/>
      <c r="E53" s="245"/>
      <c r="F53" s="246"/>
      <c r="G53" s="17" t="e">
        <f>I53/$G$5</f>
        <v>#DIV/0!</v>
      </c>
      <c r="H53" s="32" t="e">
        <f>I53/$H$5</f>
        <v>#DIV/0!</v>
      </c>
      <c r="I53" s="66"/>
      <c r="J53" s="33" t="e">
        <f t="shared" si="9"/>
        <v>#DIV/0!</v>
      </c>
    </row>
    <row r="54" spans="1:11" ht="20.100000000000001" customHeight="1" x14ac:dyDescent="0.25">
      <c r="A54" s="35"/>
      <c r="B54" s="36"/>
      <c r="C54" s="36" t="s">
        <v>50</v>
      </c>
      <c r="D54" s="36"/>
      <c r="E54" s="36"/>
      <c r="F54" s="36"/>
      <c r="G54" s="37" t="e">
        <f>I54/$G$5</f>
        <v>#DIV/0!</v>
      </c>
      <c r="H54" s="38" t="e">
        <f>I54/$H$5</f>
        <v>#DIV/0!</v>
      </c>
      <c r="I54" s="37">
        <f>SUM(I32:I53)</f>
        <v>0</v>
      </c>
      <c r="J54" s="39" t="e">
        <f t="shared" si="9"/>
        <v>#DIV/0!</v>
      </c>
      <c r="K54" s="20"/>
    </row>
    <row r="55" spans="1:11" ht="6" customHeight="1" x14ac:dyDescent="0.25">
      <c r="A55" s="22"/>
      <c r="G55" s="18"/>
      <c r="H55" s="40"/>
      <c r="I55" s="18"/>
      <c r="J55" s="41"/>
    </row>
    <row r="56" spans="1:11" ht="20.100000000000001" customHeight="1" x14ac:dyDescent="0.25">
      <c r="A56" s="27" t="s">
        <v>51</v>
      </c>
      <c r="G56" s="18"/>
      <c r="H56" s="40"/>
      <c r="I56" s="18"/>
      <c r="J56" s="41"/>
    </row>
    <row r="57" spans="1:11" ht="20.100000000000001" customHeight="1" x14ac:dyDescent="0.25">
      <c r="A57" s="5">
        <f>A53+1</f>
        <v>40</v>
      </c>
      <c r="B57" s="6" t="s">
        <v>52</v>
      </c>
      <c r="C57" s="6"/>
      <c r="D57" s="6"/>
      <c r="E57" s="6"/>
      <c r="F57" s="6"/>
      <c r="G57" s="28" t="e">
        <f t="shared" ref="G57:G73" si="13">I57/$G$5</f>
        <v>#DIV/0!</v>
      </c>
      <c r="H57" s="29" t="e">
        <f t="shared" ref="H57:H73" si="14">I57/$H$5</f>
        <v>#DIV/0!</v>
      </c>
      <c r="I57" s="66"/>
      <c r="J57" s="31" t="e">
        <f t="shared" ref="J57:J74" si="15">I57/$I$100</f>
        <v>#DIV/0!</v>
      </c>
    </row>
    <row r="58" spans="1:11" ht="20.100000000000001" customHeight="1" x14ac:dyDescent="0.25">
      <c r="A58" s="7">
        <f t="shared" ref="A58:A73" si="16">A57+1</f>
        <v>41</v>
      </c>
      <c r="B58" s="6" t="s">
        <v>53</v>
      </c>
      <c r="C58" s="6"/>
      <c r="D58" s="6"/>
      <c r="E58" s="6"/>
      <c r="F58" s="6"/>
      <c r="G58" s="28" t="e">
        <f t="shared" si="13"/>
        <v>#DIV/0!</v>
      </c>
      <c r="H58" s="29" t="e">
        <f t="shared" si="14"/>
        <v>#DIV/0!</v>
      </c>
      <c r="I58" s="66"/>
      <c r="J58" s="31" t="e">
        <f t="shared" si="15"/>
        <v>#DIV/0!</v>
      </c>
    </row>
    <row r="59" spans="1:11" ht="20.100000000000001" customHeight="1" x14ac:dyDescent="0.25">
      <c r="A59" s="7">
        <f t="shared" si="16"/>
        <v>42</v>
      </c>
      <c r="B59" s="8" t="s">
        <v>54</v>
      </c>
      <c r="C59" s="8"/>
      <c r="D59" s="8"/>
      <c r="E59" s="8"/>
      <c r="F59" s="8"/>
      <c r="G59" s="17" t="e">
        <f t="shared" si="13"/>
        <v>#DIV/0!</v>
      </c>
      <c r="H59" s="32" t="e">
        <f t="shared" si="14"/>
        <v>#DIV/0!</v>
      </c>
      <c r="I59" s="66"/>
      <c r="J59" s="33" t="e">
        <f t="shared" si="15"/>
        <v>#DIV/0!</v>
      </c>
    </row>
    <row r="60" spans="1:11" ht="20.100000000000001" customHeight="1" x14ac:dyDescent="0.25">
      <c r="A60" s="7">
        <f t="shared" si="16"/>
        <v>43</v>
      </c>
      <c r="B60" s="8" t="s">
        <v>5</v>
      </c>
      <c r="C60" s="8"/>
      <c r="D60" s="8"/>
      <c r="E60" s="8"/>
      <c r="F60" s="8"/>
      <c r="G60" s="17" t="e">
        <f t="shared" si="13"/>
        <v>#DIV/0!</v>
      </c>
      <c r="H60" s="32" t="e">
        <f t="shared" si="14"/>
        <v>#DIV/0!</v>
      </c>
      <c r="I60" s="66"/>
      <c r="J60" s="33" t="e">
        <f t="shared" si="15"/>
        <v>#DIV/0!</v>
      </c>
    </row>
    <row r="61" spans="1:11" ht="20.100000000000001" customHeight="1" x14ac:dyDescent="0.25">
      <c r="A61" s="7">
        <f t="shared" si="16"/>
        <v>44</v>
      </c>
      <c r="B61" s="8" t="s">
        <v>55</v>
      </c>
      <c r="C61" s="8"/>
      <c r="D61" s="8"/>
      <c r="E61" s="8"/>
      <c r="F61" s="8"/>
      <c r="G61" s="17" t="e">
        <f t="shared" si="13"/>
        <v>#DIV/0!</v>
      </c>
      <c r="H61" s="32" t="e">
        <f t="shared" si="14"/>
        <v>#DIV/0!</v>
      </c>
      <c r="I61" s="66"/>
      <c r="J61" s="33" t="e">
        <f t="shared" si="15"/>
        <v>#DIV/0!</v>
      </c>
    </row>
    <row r="62" spans="1:11" ht="20.100000000000001" customHeight="1" x14ac:dyDescent="0.25">
      <c r="A62" s="7">
        <f t="shared" si="16"/>
        <v>45</v>
      </c>
      <c r="B62" s="8" t="s">
        <v>56</v>
      </c>
      <c r="C62" s="8"/>
      <c r="D62" s="8"/>
      <c r="E62" s="8"/>
      <c r="F62" s="8"/>
      <c r="G62" s="17" t="e">
        <f t="shared" si="13"/>
        <v>#DIV/0!</v>
      </c>
      <c r="H62" s="32" t="e">
        <f t="shared" si="14"/>
        <v>#DIV/0!</v>
      </c>
      <c r="I62" s="66"/>
      <c r="J62" s="33" t="e">
        <f t="shared" si="15"/>
        <v>#DIV/0!</v>
      </c>
    </row>
    <row r="63" spans="1:11" ht="20.100000000000001" customHeight="1" x14ac:dyDescent="0.25">
      <c r="A63" s="7">
        <f t="shared" si="16"/>
        <v>46</v>
      </c>
      <c r="B63" s="8" t="s">
        <v>57</v>
      </c>
      <c r="C63" s="8"/>
      <c r="D63" s="8"/>
      <c r="E63" s="8"/>
      <c r="F63" s="8"/>
      <c r="G63" s="17" t="e">
        <f t="shared" si="13"/>
        <v>#DIV/0!</v>
      </c>
      <c r="H63" s="32" t="e">
        <f t="shared" si="14"/>
        <v>#DIV/0!</v>
      </c>
      <c r="I63" s="66"/>
      <c r="J63" s="33" t="e">
        <f t="shared" si="15"/>
        <v>#DIV/0!</v>
      </c>
    </row>
    <row r="64" spans="1:11" ht="20.100000000000001" customHeight="1" x14ac:dyDescent="0.25">
      <c r="A64" s="7">
        <f t="shared" si="16"/>
        <v>47</v>
      </c>
      <c r="B64" s="8" t="s">
        <v>58</v>
      </c>
      <c r="C64" s="8"/>
      <c r="D64" s="8"/>
      <c r="E64" s="8"/>
      <c r="F64" s="8"/>
      <c r="G64" s="17" t="e">
        <f t="shared" si="13"/>
        <v>#DIV/0!</v>
      </c>
      <c r="H64" s="32" t="e">
        <f t="shared" si="14"/>
        <v>#DIV/0!</v>
      </c>
      <c r="I64" s="66"/>
      <c r="J64" s="33" t="e">
        <f t="shared" si="15"/>
        <v>#DIV/0!</v>
      </c>
    </row>
    <row r="65" spans="1:11" ht="20.100000000000001" customHeight="1" x14ac:dyDescent="0.25">
      <c r="A65" s="7">
        <f t="shared" si="16"/>
        <v>48</v>
      </c>
      <c r="B65" s="8" t="s">
        <v>59</v>
      </c>
      <c r="C65" s="8"/>
      <c r="D65" s="8"/>
      <c r="E65" s="8"/>
      <c r="F65" s="8"/>
      <c r="G65" s="17" t="e">
        <f t="shared" si="13"/>
        <v>#DIV/0!</v>
      </c>
      <c r="H65" s="32" t="e">
        <f t="shared" si="14"/>
        <v>#DIV/0!</v>
      </c>
      <c r="I65" s="66"/>
      <c r="J65" s="33" t="e">
        <f t="shared" si="15"/>
        <v>#DIV/0!</v>
      </c>
    </row>
    <row r="66" spans="1:11" ht="20.100000000000001" customHeight="1" x14ac:dyDescent="0.25">
      <c r="A66" s="7">
        <f t="shared" si="16"/>
        <v>49</v>
      </c>
      <c r="B66" s="8" t="s">
        <v>8</v>
      </c>
      <c r="C66" s="8"/>
      <c r="D66" s="8"/>
      <c r="E66" s="8"/>
      <c r="F66" s="8"/>
      <c r="G66" s="17" t="e">
        <f t="shared" si="13"/>
        <v>#DIV/0!</v>
      </c>
      <c r="H66" s="32" t="e">
        <f t="shared" si="14"/>
        <v>#DIV/0!</v>
      </c>
      <c r="I66" s="66"/>
      <c r="J66" s="33" t="e">
        <f t="shared" si="15"/>
        <v>#DIV/0!</v>
      </c>
    </row>
    <row r="67" spans="1:11" ht="20.100000000000001" customHeight="1" x14ac:dyDescent="0.25">
      <c r="A67" s="7">
        <f t="shared" si="16"/>
        <v>50</v>
      </c>
      <c r="B67" s="8" t="s">
        <v>60</v>
      </c>
      <c r="C67" s="8"/>
      <c r="D67" s="8"/>
      <c r="E67" s="8"/>
      <c r="F67" s="8"/>
      <c r="G67" s="17" t="e">
        <f t="shared" si="13"/>
        <v>#DIV/0!</v>
      </c>
      <c r="H67" s="32" t="e">
        <f t="shared" si="14"/>
        <v>#DIV/0!</v>
      </c>
      <c r="I67" s="66"/>
      <c r="J67" s="33" t="e">
        <f t="shared" si="15"/>
        <v>#DIV/0!</v>
      </c>
    </row>
    <row r="68" spans="1:11" ht="20.100000000000001" customHeight="1" x14ac:dyDescent="0.25">
      <c r="A68" s="7">
        <f t="shared" si="16"/>
        <v>51</v>
      </c>
      <c r="B68" s="8" t="s">
        <v>61</v>
      </c>
      <c r="C68" s="8"/>
      <c r="D68" s="8"/>
      <c r="E68" s="8"/>
      <c r="F68" s="8"/>
      <c r="G68" s="17" t="e">
        <f t="shared" si="13"/>
        <v>#DIV/0!</v>
      </c>
      <c r="H68" s="32" t="e">
        <f t="shared" si="14"/>
        <v>#DIV/0!</v>
      </c>
      <c r="I68" s="66"/>
      <c r="J68" s="33" t="e">
        <f t="shared" si="15"/>
        <v>#DIV/0!</v>
      </c>
    </row>
    <row r="69" spans="1:11" ht="20.100000000000001" customHeight="1" x14ac:dyDescent="0.25">
      <c r="A69" s="7">
        <f t="shared" si="16"/>
        <v>52</v>
      </c>
      <c r="B69" s="8" t="s">
        <v>62</v>
      </c>
      <c r="C69" s="8"/>
      <c r="D69" s="8"/>
      <c r="E69" s="8"/>
      <c r="F69" s="8"/>
      <c r="G69" s="17" t="e">
        <f t="shared" si="13"/>
        <v>#DIV/0!</v>
      </c>
      <c r="H69" s="32" t="e">
        <f t="shared" si="14"/>
        <v>#DIV/0!</v>
      </c>
      <c r="I69" s="66"/>
      <c r="J69" s="33" t="e">
        <f t="shared" si="15"/>
        <v>#DIV/0!</v>
      </c>
    </row>
    <row r="70" spans="1:11" ht="20.100000000000001" customHeight="1" x14ac:dyDescent="0.25">
      <c r="A70" s="7">
        <f t="shared" si="16"/>
        <v>53</v>
      </c>
      <c r="B70" s="8" t="s">
        <v>63</v>
      </c>
      <c r="C70" s="8"/>
      <c r="D70" s="8"/>
      <c r="E70" s="8"/>
      <c r="F70" s="8"/>
      <c r="G70" s="17" t="e">
        <f t="shared" si="13"/>
        <v>#DIV/0!</v>
      </c>
      <c r="H70" s="32" t="e">
        <f t="shared" si="14"/>
        <v>#DIV/0!</v>
      </c>
      <c r="I70" s="66"/>
      <c r="J70" s="33" t="e">
        <f t="shared" si="15"/>
        <v>#DIV/0!</v>
      </c>
    </row>
    <row r="71" spans="1:11" ht="20.100000000000001" customHeight="1" x14ac:dyDescent="0.25">
      <c r="A71" s="7">
        <f t="shared" si="16"/>
        <v>54</v>
      </c>
      <c r="B71" s="8" t="s">
        <v>2</v>
      </c>
      <c r="C71" s="247"/>
      <c r="D71" s="247"/>
      <c r="E71" s="247"/>
      <c r="F71" s="248"/>
      <c r="G71" s="17" t="e">
        <f t="shared" si="13"/>
        <v>#DIV/0!</v>
      </c>
      <c r="H71" s="32" t="e">
        <f t="shared" si="14"/>
        <v>#DIV/0!</v>
      </c>
      <c r="I71" s="66"/>
      <c r="J71" s="33" t="e">
        <f t="shared" si="15"/>
        <v>#DIV/0!</v>
      </c>
    </row>
    <row r="72" spans="1:11" ht="20.100000000000001" customHeight="1" x14ac:dyDescent="0.25">
      <c r="A72" s="7">
        <f t="shared" si="16"/>
        <v>55</v>
      </c>
      <c r="B72" s="8" t="s">
        <v>2</v>
      </c>
      <c r="C72" s="247"/>
      <c r="D72" s="247"/>
      <c r="E72" s="247"/>
      <c r="F72" s="248"/>
      <c r="G72" s="17" t="e">
        <f t="shared" si="13"/>
        <v>#DIV/0!</v>
      </c>
      <c r="H72" s="34" t="e">
        <f t="shared" si="14"/>
        <v>#DIV/0!</v>
      </c>
      <c r="I72" s="66"/>
      <c r="J72" s="33" t="e">
        <f t="shared" si="15"/>
        <v>#DIV/0!</v>
      </c>
    </row>
    <row r="73" spans="1:11" ht="20.100000000000001" customHeight="1" x14ac:dyDescent="0.25">
      <c r="A73" s="7">
        <f t="shared" si="16"/>
        <v>56</v>
      </c>
      <c r="B73" s="8" t="s">
        <v>2</v>
      </c>
      <c r="C73" s="245"/>
      <c r="D73" s="245"/>
      <c r="E73" s="245"/>
      <c r="F73" s="246"/>
      <c r="G73" s="17" t="e">
        <f t="shared" si="13"/>
        <v>#DIV/0!</v>
      </c>
      <c r="H73" s="34" t="e">
        <f t="shared" si="14"/>
        <v>#DIV/0!</v>
      </c>
      <c r="I73" s="66"/>
      <c r="J73" s="33" t="e">
        <f t="shared" si="15"/>
        <v>#DIV/0!</v>
      </c>
    </row>
    <row r="74" spans="1:11" ht="20.100000000000001" customHeight="1" x14ac:dyDescent="0.25">
      <c r="A74" s="35"/>
      <c r="B74" s="36"/>
      <c r="C74" s="36" t="s">
        <v>64</v>
      </c>
      <c r="D74" s="36"/>
      <c r="E74" s="36"/>
      <c r="F74" s="36"/>
      <c r="G74" s="37" t="e">
        <f>I74/$G$5</f>
        <v>#DIV/0!</v>
      </c>
      <c r="H74" s="38" t="e">
        <f>I74/$H$5</f>
        <v>#DIV/0!</v>
      </c>
      <c r="I74" s="43">
        <f>SUM(I57:I73)</f>
        <v>0</v>
      </c>
      <c r="J74" s="39" t="e">
        <f t="shared" si="15"/>
        <v>#DIV/0!</v>
      </c>
      <c r="K74" s="20"/>
    </row>
    <row r="75" spans="1:11" ht="6" customHeight="1" x14ac:dyDescent="0.25">
      <c r="A75" s="22"/>
      <c r="G75" s="18"/>
      <c r="H75" s="40"/>
      <c r="I75" s="18"/>
      <c r="J75" s="41"/>
    </row>
    <row r="76" spans="1:11" ht="20.100000000000001" customHeight="1" x14ac:dyDescent="0.25">
      <c r="A76" s="44" t="s">
        <v>65</v>
      </c>
      <c r="C76" s="1"/>
      <c r="G76" s="18"/>
      <c r="H76" s="40"/>
      <c r="I76" s="18"/>
      <c r="J76" s="41"/>
    </row>
    <row r="77" spans="1:11" ht="20.100000000000001" customHeight="1" x14ac:dyDescent="0.25">
      <c r="A77" s="5">
        <f>A73+1</f>
        <v>57</v>
      </c>
      <c r="B77" s="6" t="s">
        <v>79</v>
      </c>
      <c r="C77" s="6"/>
      <c r="D77" s="6"/>
      <c r="E77" s="6"/>
      <c r="F77" s="6"/>
      <c r="G77" s="28" t="e">
        <f>I77/$G$5</f>
        <v>#DIV/0!</v>
      </c>
      <c r="H77" s="29" t="e">
        <f t="shared" ref="H77:H84" si="17">I77/$H$5</f>
        <v>#DIV/0!</v>
      </c>
      <c r="I77" s="16"/>
      <c r="J77" s="31" t="e">
        <f t="shared" ref="J77:J84" si="18">I77/$I$100</f>
        <v>#DIV/0!</v>
      </c>
    </row>
    <row r="78" spans="1:11" ht="20.100000000000001" customHeight="1" x14ac:dyDescent="0.25">
      <c r="A78" s="7">
        <f>A77+1</f>
        <v>58</v>
      </c>
      <c r="B78" s="8" t="s">
        <v>80</v>
      </c>
      <c r="C78" s="8"/>
      <c r="D78" s="8"/>
      <c r="E78" s="8"/>
      <c r="F78" s="8"/>
      <c r="G78" s="17" t="e">
        <f>I78/$G$5</f>
        <v>#DIV/0!</v>
      </c>
      <c r="H78" s="32" t="e">
        <f t="shared" si="17"/>
        <v>#DIV/0!</v>
      </c>
      <c r="I78" s="16"/>
      <c r="J78" s="33" t="e">
        <f t="shared" si="18"/>
        <v>#DIV/0!</v>
      </c>
    </row>
    <row r="79" spans="1:11" ht="20.100000000000001" customHeight="1" x14ac:dyDescent="0.25">
      <c r="A79" s="7">
        <f t="shared" ref="A79:A83" si="19">A78+1</f>
        <v>59</v>
      </c>
      <c r="B79" s="8" t="s">
        <v>81</v>
      </c>
      <c r="C79" s="8"/>
      <c r="D79" s="8"/>
      <c r="E79" s="8"/>
      <c r="F79" s="8"/>
      <c r="G79" s="17" t="e">
        <f>I79/$G$5</f>
        <v>#DIV/0!</v>
      </c>
      <c r="H79" s="32" t="e">
        <f t="shared" si="17"/>
        <v>#DIV/0!</v>
      </c>
      <c r="I79" s="16"/>
      <c r="J79" s="33" t="e">
        <f t="shared" si="18"/>
        <v>#DIV/0!</v>
      </c>
    </row>
    <row r="80" spans="1:11" ht="20.100000000000001" customHeight="1" x14ac:dyDescent="0.25">
      <c r="A80" s="7">
        <f t="shared" si="19"/>
        <v>60</v>
      </c>
      <c r="B80" s="8" t="s">
        <v>82</v>
      </c>
      <c r="C80" s="8"/>
      <c r="D80" s="8"/>
      <c r="E80" s="8"/>
      <c r="F80" s="9"/>
      <c r="G80" s="42" t="e">
        <f>I80/$G$5</f>
        <v>#DIV/0!</v>
      </c>
      <c r="H80" s="32" t="e">
        <f t="shared" si="17"/>
        <v>#DIV/0!</v>
      </c>
      <c r="I80" s="16"/>
      <c r="J80" s="33" t="e">
        <f t="shared" si="18"/>
        <v>#DIV/0!</v>
      </c>
    </row>
    <row r="81" spans="1:11" ht="20.100000000000001" customHeight="1" x14ac:dyDescent="0.25">
      <c r="A81" s="7">
        <f t="shared" si="19"/>
        <v>61</v>
      </c>
      <c r="B81" s="8" t="s">
        <v>2</v>
      </c>
      <c r="C81" s="247"/>
      <c r="D81" s="247"/>
      <c r="E81" s="247"/>
      <c r="F81" s="248"/>
      <c r="G81" s="42" t="e">
        <f t="shared" ref="G81:G83" si="20">I81/$G$5</f>
        <v>#DIV/0!</v>
      </c>
      <c r="H81" s="32" t="e">
        <f t="shared" si="17"/>
        <v>#DIV/0!</v>
      </c>
      <c r="I81" s="16"/>
      <c r="J81" s="33" t="e">
        <f t="shared" si="18"/>
        <v>#DIV/0!</v>
      </c>
    </row>
    <row r="82" spans="1:11" ht="20.100000000000001" customHeight="1" x14ac:dyDescent="0.25">
      <c r="A82" s="7">
        <f t="shared" si="19"/>
        <v>62</v>
      </c>
      <c r="B82" s="8" t="s">
        <v>2</v>
      </c>
      <c r="C82" s="247"/>
      <c r="D82" s="247"/>
      <c r="E82" s="247"/>
      <c r="F82" s="248"/>
      <c r="G82" s="42" t="e">
        <f t="shared" si="20"/>
        <v>#DIV/0!</v>
      </c>
      <c r="H82" s="32" t="e">
        <f t="shared" si="17"/>
        <v>#DIV/0!</v>
      </c>
      <c r="I82" s="16"/>
      <c r="J82" s="33" t="e">
        <f t="shared" si="18"/>
        <v>#DIV/0!</v>
      </c>
    </row>
    <row r="83" spans="1:11" ht="20.100000000000001" customHeight="1" x14ac:dyDescent="0.25">
      <c r="A83" s="7">
        <f t="shared" si="19"/>
        <v>63</v>
      </c>
      <c r="B83" s="8" t="s">
        <v>2</v>
      </c>
      <c r="C83" s="245"/>
      <c r="D83" s="245"/>
      <c r="E83" s="245"/>
      <c r="F83" s="246"/>
      <c r="G83" s="42" t="e">
        <f t="shared" si="20"/>
        <v>#DIV/0!</v>
      </c>
      <c r="H83" s="32" t="e">
        <f t="shared" si="17"/>
        <v>#DIV/0!</v>
      </c>
      <c r="I83" s="15"/>
      <c r="J83" s="33" t="e">
        <f t="shared" si="18"/>
        <v>#DIV/0!</v>
      </c>
    </row>
    <row r="84" spans="1:11" ht="20.100000000000001" customHeight="1" x14ac:dyDescent="0.25">
      <c r="A84" s="35"/>
      <c r="B84" s="36"/>
      <c r="C84" s="36" t="s">
        <v>66</v>
      </c>
      <c r="D84" s="36"/>
      <c r="E84" s="36"/>
      <c r="F84" s="36"/>
      <c r="G84" s="37" t="e">
        <f>I84/$G$5</f>
        <v>#DIV/0!</v>
      </c>
      <c r="H84" s="38" t="e">
        <f t="shared" si="17"/>
        <v>#DIV/0!</v>
      </c>
      <c r="I84" s="38">
        <f>SUM(I77:I83)</f>
        <v>0</v>
      </c>
      <c r="J84" s="39" t="e">
        <f t="shared" si="18"/>
        <v>#DIV/0!</v>
      </c>
      <c r="K84" s="20"/>
    </row>
    <row r="85" spans="1:11" ht="7.2" customHeight="1" x14ac:dyDescent="0.25">
      <c r="A85" s="22"/>
      <c r="G85" s="18"/>
      <c r="H85" s="40"/>
      <c r="I85" s="18"/>
      <c r="J85" s="41"/>
    </row>
    <row r="86" spans="1:11" ht="20.100000000000001" customHeight="1" x14ac:dyDescent="0.25">
      <c r="A86" s="27" t="s">
        <v>67</v>
      </c>
      <c r="G86" s="18"/>
      <c r="H86" s="40"/>
      <c r="I86" s="18"/>
      <c r="J86" s="41"/>
    </row>
    <row r="87" spans="1:11" ht="20.100000000000001" customHeight="1" x14ac:dyDescent="0.25">
      <c r="A87" s="5">
        <f>A83+1</f>
        <v>64</v>
      </c>
      <c r="B87" s="6" t="s">
        <v>68</v>
      </c>
      <c r="C87" s="6"/>
      <c r="D87" s="6"/>
      <c r="E87" s="6"/>
      <c r="F87" s="6"/>
      <c r="G87" s="28" t="e">
        <f t="shared" ref="G87:G92" si="21">I87/$G$5</f>
        <v>#DIV/0!</v>
      </c>
      <c r="H87" s="29" t="e">
        <f t="shared" ref="H87:H92" si="22">I87/$H$5</f>
        <v>#DIV/0!</v>
      </c>
      <c r="I87" s="30"/>
      <c r="J87" s="31" t="e">
        <f t="shared" ref="J87:J92" si="23">I87/$I$100</f>
        <v>#DIV/0!</v>
      </c>
    </row>
    <row r="88" spans="1:11" ht="20.100000000000001" customHeight="1" x14ac:dyDescent="0.25">
      <c r="A88" s="7">
        <f t="shared" ref="A88:A91" si="24">A87+1</f>
        <v>65</v>
      </c>
      <c r="B88" s="8" t="s">
        <v>9</v>
      </c>
      <c r="C88" s="8"/>
      <c r="D88" s="8"/>
      <c r="E88" s="8"/>
      <c r="F88" s="8"/>
      <c r="G88" s="17" t="e">
        <f t="shared" si="21"/>
        <v>#DIV/0!</v>
      </c>
      <c r="H88" s="32" t="e">
        <f t="shared" si="22"/>
        <v>#DIV/0!</v>
      </c>
      <c r="I88" s="16"/>
      <c r="J88" s="33" t="e">
        <f t="shared" si="23"/>
        <v>#DIV/0!</v>
      </c>
    </row>
    <row r="89" spans="1:11" ht="20.100000000000001" customHeight="1" x14ac:dyDescent="0.25">
      <c r="A89" s="7">
        <f t="shared" si="24"/>
        <v>66</v>
      </c>
      <c r="B89" s="8" t="s">
        <v>69</v>
      </c>
      <c r="C89" s="8"/>
      <c r="D89" s="8"/>
      <c r="E89" s="8"/>
      <c r="F89" s="8"/>
      <c r="G89" s="17" t="e">
        <f t="shared" si="21"/>
        <v>#DIV/0!</v>
      </c>
      <c r="H89" s="32" t="e">
        <f t="shared" si="22"/>
        <v>#DIV/0!</v>
      </c>
      <c r="I89" s="16"/>
      <c r="J89" s="33" t="e">
        <f t="shared" si="23"/>
        <v>#DIV/0!</v>
      </c>
    </row>
    <row r="90" spans="1:11" ht="20.100000000000001" customHeight="1" x14ac:dyDescent="0.25">
      <c r="A90" s="7">
        <f t="shared" si="24"/>
        <v>67</v>
      </c>
      <c r="B90" s="8" t="s">
        <v>2</v>
      </c>
      <c r="C90" s="247"/>
      <c r="D90" s="247"/>
      <c r="E90" s="247"/>
      <c r="F90" s="248"/>
      <c r="G90" s="17" t="e">
        <f t="shared" si="21"/>
        <v>#DIV/0!</v>
      </c>
      <c r="H90" s="32" t="e">
        <f t="shared" si="22"/>
        <v>#DIV/0!</v>
      </c>
      <c r="I90" s="16"/>
      <c r="J90" s="33" t="e">
        <f t="shared" si="23"/>
        <v>#DIV/0!</v>
      </c>
    </row>
    <row r="91" spans="1:11" ht="20.100000000000001" customHeight="1" x14ac:dyDescent="0.25">
      <c r="A91" s="7">
        <f t="shared" si="24"/>
        <v>68</v>
      </c>
      <c r="B91" s="8" t="s">
        <v>2</v>
      </c>
      <c r="C91" s="245"/>
      <c r="D91" s="245"/>
      <c r="E91" s="245"/>
      <c r="F91" s="246"/>
      <c r="G91" s="17" t="e">
        <f t="shared" si="21"/>
        <v>#DIV/0!</v>
      </c>
      <c r="H91" s="32" t="e">
        <f t="shared" si="22"/>
        <v>#DIV/0!</v>
      </c>
      <c r="I91" s="15"/>
      <c r="J91" s="33" t="e">
        <f t="shared" si="23"/>
        <v>#DIV/0!</v>
      </c>
    </row>
    <row r="92" spans="1:11" ht="19.5" customHeight="1" x14ac:dyDescent="0.25">
      <c r="A92" s="35"/>
      <c r="B92" s="36"/>
      <c r="C92" s="36" t="s">
        <v>70</v>
      </c>
      <c r="D92" s="36"/>
      <c r="E92" s="36"/>
      <c r="F92" s="36"/>
      <c r="G92" s="37" t="e">
        <f t="shared" si="21"/>
        <v>#DIV/0!</v>
      </c>
      <c r="H92" s="38" t="e">
        <f t="shared" si="22"/>
        <v>#DIV/0!</v>
      </c>
      <c r="I92" s="37">
        <f>SUM(I87:I91)</f>
        <v>0</v>
      </c>
      <c r="J92" s="39" t="e">
        <f t="shared" si="23"/>
        <v>#DIV/0!</v>
      </c>
      <c r="K92" s="20"/>
    </row>
    <row r="93" spans="1:11" ht="20.100000000000001" customHeight="1" x14ac:dyDescent="0.25">
      <c r="A93" s="3"/>
      <c r="B93" s="4"/>
      <c r="C93" s="4"/>
      <c r="D93" s="4"/>
      <c r="E93" s="4"/>
      <c r="F93" s="4"/>
      <c r="G93" s="45"/>
      <c r="H93" s="46"/>
      <c r="I93" s="45"/>
      <c r="J93" s="47"/>
    </row>
    <row r="94" spans="1:11" ht="20.100000000000001" customHeight="1" x14ac:dyDescent="0.25">
      <c r="A94" s="27" t="s">
        <v>71</v>
      </c>
      <c r="G94" s="18"/>
      <c r="H94" s="40"/>
      <c r="I94" s="18"/>
      <c r="J94" s="41"/>
    </row>
    <row r="95" spans="1:11" ht="20.100000000000001" customHeight="1" x14ac:dyDescent="0.25">
      <c r="A95" s="5">
        <f>A91+1</f>
        <v>69</v>
      </c>
      <c r="B95" s="48" t="s">
        <v>72</v>
      </c>
      <c r="C95" s="6"/>
      <c r="D95" s="6"/>
      <c r="E95" s="6"/>
      <c r="F95" s="6"/>
      <c r="G95" s="28" t="e">
        <f t="shared" ref="G95:G97" si="25">I95/$G$5</f>
        <v>#DIV/0!</v>
      </c>
      <c r="H95" s="49" t="e">
        <f t="shared" ref="H95:H97" si="26">I95/$H$5</f>
        <v>#DIV/0!</v>
      </c>
      <c r="I95" s="30"/>
      <c r="J95" s="31" t="e">
        <f>I95/$I$100</f>
        <v>#DIV/0!</v>
      </c>
    </row>
    <row r="96" spans="1:11" ht="20.100000000000001" customHeight="1" x14ac:dyDescent="0.25">
      <c r="A96" s="7">
        <f>A95+1</f>
        <v>70</v>
      </c>
      <c r="B96" s="8" t="s">
        <v>2</v>
      </c>
      <c r="C96" s="247"/>
      <c r="D96" s="247"/>
      <c r="E96" s="247"/>
      <c r="F96" s="248"/>
      <c r="G96" s="17" t="e">
        <f t="shared" si="25"/>
        <v>#DIV/0!</v>
      </c>
      <c r="H96" s="34" t="e">
        <f t="shared" si="26"/>
        <v>#DIV/0!</v>
      </c>
      <c r="I96" s="16"/>
      <c r="J96" s="33" t="e">
        <f>I96/$I$100</f>
        <v>#DIV/0!</v>
      </c>
    </row>
    <row r="97" spans="1:19" ht="20.100000000000001" customHeight="1" x14ac:dyDescent="0.25">
      <c r="A97" s="7">
        <f t="shared" ref="A97" si="27">A96+1</f>
        <v>71</v>
      </c>
      <c r="B97" s="8" t="s">
        <v>2</v>
      </c>
      <c r="C97" s="245"/>
      <c r="D97" s="245"/>
      <c r="E97" s="245"/>
      <c r="F97" s="246"/>
      <c r="G97" s="17" t="e">
        <f t="shared" si="25"/>
        <v>#DIV/0!</v>
      </c>
      <c r="H97" s="34" t="e">
        <f t="shared" si="26"/>
        <v>#DIV/0!</v>
      </c>
      <c r="I97" s="16"/>
      <c r="J97" s="33" t="e">
        <f>I97/$I$100</f>
        <v>#DIV/0!</v>
      </c>
    </row>
    <row r="98" spans="1:19" ht="20.100000000000001" customHeight="1" x14ac:dyDescent="0.25">
      <c r="A98" s="35"/>
      <c r="B98" s="36"/>
      <c r="C98" s="10" t="s">
        <v>73</v>
      </c>
      <c r="D98" s="10"/>
      <c r="E98" s="10"/>
      <c r="F98" s="10"/>
      <c r="G98" s="23" t="e">
        <f>I98/$G$5</f>
        <v>#DIV/0!</v>
      </c>
      <c r="H98" s="50" t="e">
        <f>I98/$H$5</f>
        <v>#DIV/0!</v>
      </c>
      <c r="I98" s="51">
        <f>SUM(I95:I97)</f>
        <v>0</v>
      </c>
      <c r="J98" s="39" t="e">
        <f>I98/$I$100</f>
        <v>#DIV/0!</v>
      </c>
      <c r="K98" s="20"/>
      <c r="L98" s="52"/>
      <c r="Q98" s="20"/>
      <c r="S98" s="53"/>
    </row>
    <row r="99" spans="1:19" ht="20.100000000000001" customHeight="1" x14ac:dyDescent="0.25">
      <c r="A99" s="26"/>
      <c r="B99" s="10"/>
      <c r="C99" s="10"/>
      <c r="D99" s="10"/>
      <c r="E99" s="10"/>
      <c r="F99" s="36"/>
      <c r="G99" s="54"/>
      <c r="H99" s="55"/>
      <c r="I99" s="54"/>
      <c r="J99" s="56"/>
    </row>
    <row r="100" spans="1:19" ht="18.75" customHeight="1" x14ac:dyDescent="0.25">
      <c r="A100" s="57"/>
      <c r="B100" s="58"/>
      <c r="C100" s="58" t="s">
        <v>74</v>
      </c>
      <c r="D100" s="58"/>
      <c r="E100" s="58"/>
      <c r="F100" s="58"/>
      <c r="G100" s="59" t="e">
        <f>I100/$G$5</f>
        <v>#DIV/0!</v>
      </c>
      <c r="H100" s="60" t="e">
        <f>I100/$H$5</f>
        <v>#DIV/0!</v>
      </c>
      <c r="I100" s="61">
        <f>I13+I29+I54+I74+I84+I92+I98</f>
        <v>0</v>
      </c>
      <c r="J100" s="62" t="e">
        <f>I100/$I$100</f>
        <v>#DIV/0!</v>
      </c>
      <c r="Q100" s="20"/>
    </row>
    <row r="101" spans="1:19" ht="4.5" customHeight="1" x14ac:dyDescent="0.3">
      <c r="A101" s="14"/>
      <c r="B101" s="14"/>
      <c r="C101" s="14"/>
      <c r="D101" s="14"/>
      <c r="E101" s="14"/>
      <c r="F101" s="14"/>
      <c r="G101" s="14"/>
      <c r="H101" s="14"/>
      <c r="I101" s="191"/>
      <c r="J101" s="14"/>
      <c r="K101" s="63"/>
      <c r="M101" s="20"/>
    </row>
    <row r="102" spans="1:19" ht="20.100000000000001" customHeight="1" x14ac:dyDescent="0.25">
      <c r="A102" s="249" t="s">
        <v>75</v>
      </c>
      <c r="B102" s="250"/>
      <c r="C102" s="250"/>
      <c r="D102" s="250"/>
      <c r="E102" s="250"/>
      <c r="F102" s="250"/>
      <c r="G102" s="250"/>
      <c r="H102" s="250"/>
      <c r="I102" s="250"/>
      <c r="J102" s="251"/>
    </row>
    <row r="103" spans="1:19" ht="20.100000000000001" customHeight="1" x14ac:dyDescent="0.25">
      <c r="A103" s="252" t="s">
        <v>76</v>
      </c>
      <c r="B103" s="253"/>
      <c r="C103" s="253"/>
      <c r="D103" s="253"/>
      <c r="E103" s="253"/>
      <c r="F103" s="253"/>
      <c r="G103" s="253"/>
      <c r="H103" s="253"/>
      <c r="I103" s="253"/>
      <c r="J103" s="254"/>
    </row>
    <row r="104" spans="1:19" ht="20.100000000000001" customHeight="1" x14ac:dyDescent="0.25">
      <c r="A104" s="255" t="s">
        <v>77</v>
      </c>
      <c r="B104" s="256"/>
      <c r="C104" s="256"/>
      <c r="D104" s="256"/>
      <c r="E104" s="256"/>
      <c r="F104" s="256"/>
      <c r="G104" s="256"/>
      <c r="H104" s="256"/>
      <c r="I104" s="256"/>
      <c r="J104" s="257"/>
      <c r="K104" s="64"/>
    </row>
    <row r="105" spans="1:19" ht="29.1" customHeight="1" x14ac:dyDescent="0.25">
      <c r="A105" s="255" t="s">
        <v>78</v>
      </c>
      <c r="B105" s="256"/>
      <c r="C105" s="256"/>
      <c r="D105" s="256"/>
      <c r="E105" s="256"/>
      <c r="F105" s="256"/>
      <c r="G105" s="256"/>
      <c r="H105" s="256"/>
      <c r="I105" s="256"/>
      <c r="J105" s="257"/>
    </row>
    <row r="106" spans="1:19" ht="19.5" customHeight="1" x14ac:dyDescent="0.25">
      <c r="A106" s="2" t="s">
        <v>12</v>
      </c>
    </row>
  </sheetData>
  <mergeCells count="24">
    <mergeCell ref="A102:J102"/>
    <mergeCell ref="A103:J103"/>
    <mergeCell ref="A104:J104"/>
    <mergeCell ref="A105:J105"/>
    <mergeCell ref="A1:J1"/>
    <mergeCell ref="A2:J2"/>
    <mergeCell ref="C81:F81"/>
    <mergeCell ref="C82:F82"/>
    <mergeCell ref="C83:F83"/>
    <mergeCell ref="C71:F71"/>
    <mergeCell ref="C72:F72"/>
    <mergeCell ref="C73:F73"/>
    <mergeCell ref="C90:F90"/>
    <mergeCell ref="C91:F91"/>
    <mergeCell ref="C96:F96"/>
    <mergeCell ref="C11:F11"/>
    <mergeCell ref="C12:F12"/>
    <mergeCell ref="C97:F97"/>
    <mergeCell ref="C51:F51"/>
    <mergeCell ref="C52:F52"/>
    <mergeCell ref="C53:F53"/>
    <mergeCell ref="C26:F26"/>
    <mergeCell ref="C27:F27"/>
    <mergeCell ref="C28:F28"/>
  </mergeCells>
  <dataValidations count="1">
    <dataValidation type="whole" operator="greaterThanOrEqual" allowBlank="1" showInputMessage="1" showErrorMessage="1" sqref="I99 I85:I97 I9:I83" xr:uid="{75F6A9B4-8EDF-41AE-A8A2-B1FC6407CF75}">
      <formula1>0</formula1>
    </dataValidation>
  </dataValidations>
  <pageMargins left="0.7" right="0.7" top="0.75" bottom="0.75" header="0.3" footer="0.3"/>
  <pageSetup scale="68" fitToHeight="0" orientation="portrait" horizontalDpi="1200" verticalDpi="120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E6FD7-31B0-4DC0-8739-333B40B0A582}">
  <sheetPr>
    <pageSetUpPr fitToPage="1"/>
  </sheetPr>
  <dimension ref="A1:Q38"/>
  <sheetViews>
    <sheetView view="pageLayout" zoomScale="70" zoomScaleNormal="100" zoomScalePageLayoutView="70" workbookViewId="0">
      <selection activeCell="H10" sqref="H10"/>
    </sheetView>
  </sheetViews>
  <sheetFormatPr defaultColWidth="9.21875" defaultRowHeight="19.5" customHeight="1" x14ac:dyDescent="0.25"/>
  <cols>
    <col min="1" max="1" width="19.77734375" style="67" customWidth="1"/>
    <col min="2" max="2" width="11.21875" style="67" customWidth="1"/>
    <col min="3" max="4" width="9.77734375" style="67" customWidth="1"/>
    <col min="5" max="5" width="12.88671875" style="67" customWidth="1"/>
    <col min="6" max="6" width="11.44140625" style="67" customWidth="1"/>
    <col min="7" max="7" width="11.21875" style="67" customWidth="1"/>
    <col min="8" max="8" width="15.6640625" style="67" customWidth="1"/>
    <col min="9" max="9" width="16.5546875" style="67" customWidth="1"/>
    <col min="10" max="10" width="14.6640625" style="67" customWidth="1"/>
    <col min="11" max="11" width="17.33203125" style="67" customWidth="1"/>
    <col min="12" max="12" width="10" style="67" customWidth="1"/>
    <col min="13" max="13" width="11" style="67" customWidth="1"/>
    <col min="14" max="14" width="12.44140625" style="67" customWidth="1"/>
    <col min="15" max="15" width="11.21875" style="67" customWidth="1"/>
    <col min="16" max="16" width="12.21875" style="67" customWidth="1"/>
    <col min="17" max="17" width="29" style="67" customWidth="1"/>
    <col min="18" max="16384" width="9.21875" style="67"/>
  </cols>
  <sheetData>
    <row r="1" spans="1:16" ht="15" customHeight="1" x14ac:dyDescent="0.25">
      <c r="A1" s="259" t="s">
        <v>143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122"/>
      <c r="M1" s="122"/>
      <c r="N1" s="122"/>
      <c r="O1" s="122"/>
      <c r="P1" s="122"/>
    </row>
    <row r="2" spans="1:16" ht="15" customHeight="1" x14ac:dyDescent="0.25">
      <c r="A2" s="259" t="s">
        <v>173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122"/>
      <c r="M2" s="122"/>
      <c r="N2" s="122"/>
      <c r="O2" s="122"/>
      <c r="P2" s="122"/>
    </row>
    <row r="3" spans="1:16" ht="6" customHeight="1" x14ac:dyDescent="0.25">
      <c r="A3" s="122"/>
    </row>
    <row r="4" spans="1:16" ht="19.5" customHeight="1" x14ac:dyDescent="0.25">
      <c r="A4" s="67" t="s">
        <v>14</v>
      </c>
    </row>
    <row r="5" spans="1:16" ht="6" customHeight="1" x14ac:dyDescent="0.25"/>
    <row r="6" spans="1:16" ht="20.100000000000001" customHeight="1" x14ac:dyDescent="0.25">
      <c r="A6" s="260" t="s">
        <v>152</v>
      </c>
      <c r="B6" s="262" t="s">
        <v>153</v>
      </c>
      <c r="C6" s="264" t="s">
        <v>11</v>
      </c>
      <c r="D6" s="266" t="s">
        <v>154</v>
      </c>
      <c r="E6" s="266" t="s">
        <v>172</v>
      </c>
      <c r="F6" s="266" t="s">
        <v>155</v>
      </c>
      <c r="G6" s="264" t="s">
        <v>156</v>
      </c>
      <c r="H6" s="264" t="s">
        <v>157</v>
      </c>
      <c r="I6" s="264" t="s">
        <v>158</v>
      </c>
      <c r="J6" s="264" t="s">
        <v>159</v>
      </c>
      <c r="K6" s="260" t="s">
        <v>160</v>
      </c>
    </row>
    <row r="7" spans="1:16" ht="27" customHeight="1" x14ac:dyDescent="0.25">
      <c r="A7" s="261"/>
      <c r="B7" s="263"/>
      <c r="C7" s="265"/>
      <c r="D7" s="267"/>
      <c r="E7" s="267"/>
      <c r="F7" s="267"/>
      <c r="G7" s="265"/>
      <c r="H7" s="265"/>
      <c r="I7" s="261"/>
      <c r="J7" s="270"/>
      <c r="K7" s="261"/>
    </row>
    <row r="8" spans="1:16" ht="20.100000000000001" customHeight="1" x14ac:dyDescent="0.25">
      <c r="A8" s="133"/>
      <c r="B8" s="134"/>
      <c r="C8" s="135"/>
      <c r="D8" s="136"/>
      <c r="E8" s="137">
        <f t="shared" ref="E8:E21" si="0">C8*D8</f>
        <v>0</v>
      </c>
      <c r="F8" s="138"/>
      <c r="G8" s="139"/>
      <c r="H8" s="140"/>
      <c r="I8" s="137" t="str">
        <f t="shared" ref="I8:I9" si="1">IF(C8=0,"",H8/D8)</f>
        <v/>
      </c>
      <c r="J8" s="141"/>
      <c r="K8" s="142">
        <f t="shared" ref="K8:K21" si="2">C8*H8</f>
        <v>0</v>
      </c>
    </row>
    <row r="9" spans="1:16" ht="20.100000000000001" customHeight="1" x14ac:dyDescent="0.25">
      <c r="A9" s="143"/>
      <c r="B9" s="144"/>
      <c r="C9" s="145"/>
      <c r="D9" s="146"/>
      <c r="E9" s="147">
        <f t="shared" si="0"/>
        <v>0</v>
      </c>
      <c r="F9" s="148"/>
      <c r="G9" s="149"/>
      <c r="H9" s="150"/>
      <c r="I9" s="137" t="str">
        <f t="shared" si="1"/>
        <v/>
      </c>
      <c r="J9" s="146"/>
      <c r="K9" s="142">
        <f t="shared" si="2"/>
        <v>0</v>
      </c>
    </row>
    <row r="10" spans="1:16" ht="20.100000000000001" customHeight="1" x14ac:dyDescent="0.25">
      <c r="A10" s="143"/>
      <c r="B10" s="144"/>
      <c r="C10" s="145"/>
      <c r="D10" s="146"/>
      <c r="E10" s="147">
        <f t="shared" si="0"/>
        <v>0</v>
      </c>
      <c r="F10" s="148"/>
      <c r="G10" s="149"/>
      <c r="H10" s="150"/>
      <c r="I10" s="137" t="str">
        <f>IF(C10=0,"",H10/D10)</f>
        <v/>
      </c>
      <c r="J10" s="146"/>
      <c r="K10" s="142">
        <f t="shared" si="2"/>
        <v>0</v>
      </c>
    </row>
    <row r="11" spans="1:16" ht="20.100000000000001" customHeight="1" x14ac:dyDescent="0.25">
      <c r="A11" s="143"/>
      <c r="B11" s="144"/>
      <c r="C11" s="145"/>
      <c r="D11" s="146"/>
      <c r="E11" s="147">
        <f t="shared" si="0"/>
        <v>0</v>
      </c>
      <c r="F11" s="138"/>
      <c r="G11" s="139"/>
      <c r="H11" s="150"/>
      <c r="I11" s="137" t="str">
        <f t="shared" ref="I11:I21" si="3">IF(C11=0,"",H11/D11)</f>
        <v/>
      </c>
      <c r="J11" s="146"/>
      <c r="K11" s="142">
        <f t="shared" si="2"/>
        <v>0</v>
      </c>
    </row>
    <row r="12" spans="1:16" ht="20.100000000000001" customHeight="1" x14ac:dyDescent="0.25">
      <c r="A12" s="143"/>
      <c r="B12" s="144"/>
      <c r="C12" s="145"/>
      <c r="D12" s="146"/>
      <c r="E12" s="147">
        <f t="shared" si="0"/>
        <v>0</v>
      </c>
      <c r="F12" s="148"/>
      <c r="G12" s="149"/>
      <c r="H12" s="150"/>
      <c r="I12" s="137" t="str">
        <f t="shared" si="3"/>
        <v/>
      </c>
      <c r="J12" s="146"/>
      <c r="K12" s="142">
        <f t="shared" si="2"/>
        <v>0</v>
      </c>
    </row>
    <row r="13" spans="1:16" ht="20.100000000000001" customHeight="1" x14ac:dyDescent="0.25">
      <c r="A13" s="143"/>
      <c r="B13" s="144"/>
      <c r="C13" s="145"/>
      <c r="D13" s="146"/>
      <c r="E13" s="147">
        <f t="shared" si="0"/>
        <v>0</v>
      </c>
      <c r="F13" s="148"/>
      <c r="G13" s="149"/>
      <c r="H13" s="150"/>
      <c r="I13" s="137" t="str">
        <f t="shared" si="3"/>
        <v/>
      </c>
      <c r="J13" s="146"/>
      <c r="K13" s="142">
        <f t="shared" si="2"/>
        <v>0</v>
      </c>
    </row>
    <row r="14" spans="1:16" ht="20.100000000000001" customHeight="1" x14ac:dyDescent="0.25">
      <c r="A14" s="143"/>
      <c r="B14" s="144"/>
      <c r="C14" s="145"/>
      <c r="D14" s="146"/>
      <c r="E14" s="147">
        <f t="shared" si="0"/>
        <v>0</v>
      </c>
      <c r="F14" s="138"/>
      <c r="G14" s="139"/>
      <c r="H14" s="150"/>
      <c r="I14" s="137" t="str">
        <f t="shared" si="3"/>
        <v/>
      </c>
      <c r="J14" s="146"/>
      <c r="K14" s="142">
        <f t="shared" si="2"/>
        <v>0</v>
      </c>
    </row>
    <row r="15" spans="1:16" ht="20.100000000000001" customHeight="1" x14ac:dyDescent="0.25">
      <c r="A15" s="143"/>
      <c r="B15" s="144"/>
      <c r="C15" s="145"/>
      <c r="D15" s="146"/>
      <c r="E15" s="147">
        <f t="shared" si="0"/>
        <v>0</v>
      </c>
      <c r="F15" s="148"/>
      <c r="G15" s="149"/>
      <c r="H15" s="150"/>
      <c r="I15" s="137" t="str">
        <f t="shared" si="3"/>
        <v/>
      </c>
      <c r="J15" s="146"/>
      <c r="K15" s="142">
        <f t="shared" si="2"/>
        <v>0</v>
      </c>
    </row>
    <row r="16" spans="1:16" ht="20.100000000000001" customHeight="1" x14ac:dyDescent="0.25">
      <c r="A16" s="143"/>
      <c r="B16" s="144"/>
      <c r="C16" s="145"/>
      <c r="D16" s="146"/>
      <c r="E16" s="147">
        <f t="shared" si="0"/>
        <v>0</v>
      </c>
      <c r="F16" s="148"/>
      <c r="G16" s="149"/>
      <c r="H16" s="150"/>
      <c r="I16" s="137" t="str">
        <f t="shared" si="3"/>
        <v/>
      </c>
      <c r="J16" s="146"/>
      <c r="K16" s="142">
        <f t="shared" si="2"/>
        <v>0</v>
      </c>
    </row>
    <row r="17" spans="1:12" ht="20.100000000000001" customHeight="1" x14ac:dyDescent="0.25">
      <c r="A17" s="143"/>
      <c r="B17" s="144"/>
      <c r="C17" s="145"/>
      <c r="D17" s="146"/>
      <c r="E17" s="147">
        <f t="shared" si="0"/>
        <v>0</v>
      </c>
      <c r="F17" s="148"/>
      <c r="G17" s="149"/>
      <c r="H17" s="150"/>
      <c r="I17" s="137" t="str">
        <f t="shared" si="3"/>
        <v/>
      </c>
      <c r="J17" s="146"/>
      <c r="K17" s="142">
        <f t="shared" si="2"/>
        <v>0</v>
      </c>
    </row>
    <row r="18" spans="1:12" ht="20.100000000000001" customHeight="1" x14ac:dyDescent="0.25">
      <c r="A18" s="143"/>
      <c r="B18" s="144"/>
      <c r="C18" s="145"/>
      <c r="D18" s="146"/>
      <c r="E18" s="147">
        <f t="shared" si="0"/>
        <v>0</v>
      </c>
      <c r="F18" s="148"/>
      <c r="G18" s="149"/>
      <c r="H18" s="150"/>
      <c r="I18" s="137" t="str">
        <f t="shared" si="3"/>
        <v/>
      </c>
      <c r="J18" s="146"/>
      <c r="K18" s="142">
        <f t="shared" si="2"/>
        <v>0</v>
      </c>
    </row>
    <row r="19" spans="1:12" ht="20.100000000000001" customHeight="1" x14ac:dyDescent="0.25">
      <c r="A19" s="143"/>
      <c r="B19" s="144"/>
      <c r="C19" s="145"/>
      <c r="D19" s="146"/>
      <c r="E19" s="147">
        <f t="shared" si="0"/>
        <v>0</v>
      </c>
      <c r="F19" s="148"/>
      <c r="G19" s="149"/>
      <c r="H19" s="150"/>
      <c r="I19" s="137" t="str">
        <f t="shared" si="3"/>
        <v/>
      </c>
      <c r="J19" s="146"/>
      <c r="K19" s="142">
        <f t="shared" si="2"/>
        <v>0</v>
      </c>
    </row>
    <row r="20" spans="1:12" ht="20.100000000000001" customHeight="1" x14ac:dyDescent="0.25">
      <c r="A20" s="143"/>
      <c r="B20" s="144"/>
      <c r="C20" s="145"/>
      <c r="D20" s="146"/>
      <c r="E20" s="147">
        <f t="shared" si="0"/>
        <v>0</v>
      </c>
      <c r="F20" s="148"/>
      <c r="G20" s="149"/>
      <c r="H20" s="150"/>
      <c r="I20" s="137" t="str">
        <f t="shared" si="3"/>
        <v/>
      </c>
      <c r="J20" s="146"/>
      <c r="K20" s="142">
        <f t="shared" si="2"/>
        <v>0</v>
      </c>
      <c r="L20" s="151"/>
    </row>
    <row r="21" spans="1:12" ht="20.100000000000001" customHeight="1" x14ac:dyDescent="0.25">
      <c r="A21" s="152"/>
      <c r="B21" s="153"/>
      <c r="C21" s="154"/>
      <c r="D21" s="155"/>
      <c r="E21" s="156">
        <f t="shared" si="0"/>
        <v>0</v>
      </c>
      <c r="F21" s="157"/>
      <c r="G21" s="158"/>
      <c r="H21" s="159"/>
      <c r="I21" s="160" t="str">
        <f t="shared" si="3"/>
        <v/>
      </c>
      <c r="J21" s="155"/>
      <c r="K21" s="161">
        <f t="shared" si="2"/>
        <v>0</v>
      </c>
    </row>
    <row r="22" spans="1:12" ht="20.100000000000001" customHeight="1" x14ac:dyDescent="0.25">
      <c r="A22" s="162" t="s">
        <v>10</v>
      </c>
      <c r="B22" s="163" t="s">
        <v>151</v>
      </c>
      <c r="C22" s="163">
        <f>SUM(C8:C21)</f>
        <v>0</v>
      </c>
      <c r="D22" s="164" t="s">
        <v>151</v>
      </c>
      <c r="E22" s="164">
        <f>SUM(E8:E21)</f>
        <v>0</v>
      </c>
      <c r="F22" s="164" t="s">
        <v>151</v>
      </c>
      <c r="G22" s="165" t="s">
        <v>151</v>
      </c>
      <c r="H22" s="165" t="s">
        <v>151</v>
      </c>
      <c r="I22" s="166" t="s">
        <v>151</v>
      </c>
      <c r="J22" s="165" t="s">
        <v>151</v>
      </c>
      <c r="K22" s="166">
        <f>SUM(K8:K21)</f>
        <v>0</v>
      </c>
    </row>
    <row r="23" spans="1:12" ht="20.100000000000001" customHeight="1" x14ac:dyDescent="0.25">
      <c r="A23" s="167" t="s">
        <v>162</v>
      </c>
      <c r="B23" s="168"/>
      <c r="C23" s="169">
        <f>SUMIF(B8:B21,"Affordable",C8:C21)</f>
        <v>0</v>
      </c>
      <c r="D23" s="170"/>
      <c r="E23" s="170"/>
      <c r="F23" s="170"/>
      <c r="G23" s="171"/>
      <c r="H23" s="171"/>
      <c r="I23" s="171"/>
      <c r="J23" s="171"/>
      <c r="K23" s="172"/>
    </row>
    <row r="24" spans="1:12" ht="20.100000000000001" customHeight="1" x14ac:dyDescent="0.25">
      <c r="A24" s="173" t="s">
        <v>164</v>
      </c>
      <c r="B24" s="174"/>
      <c r="C24" s="175">
        <f>SUMIF(B8:B21,"Market",C8:C21)</f>
        <v>0</v>
      </c>
      <c r="D24" s="176"/>
      <c r="E24" s="176"/>
      <c r="F24" s="176"/>
      <c r="G24" s="177"/>
      <c r="H24" s="177"/>
      <c r="I24" s="177"/>
      <c r="J24" s="177"/>
      <c r="K24" s="178"/>
    </row>
    <row r="25" spans="1:12" ht="20.100000000000001" customHeight="1" x14ac:dyDescent="0.25">
      <c r="A25" s="173" t="s">
        <v>161</v>
      </c>
      <c r="B25" s="174"/>
      <c r="C25" s="175">
        <f>IF(C23+C24=C22,C23+C24,"ERROR")</f>
        <v>0</v>
      </c>
      <c r="D25" s="176"/>
      <c r="E25" s="176"/>
      <c r="F25" s="176"/>
      <c r="G25" s="177"/>
      <c r="H25" s="177"/>
      <c r="I25" s="177"/>
      <c r="J25" s="177"/>
      <c r="K25" s="178"/>
    </row>
    <row r="26" spans="1:12" ht="20.100000000000001" customHeight="1" x14ac:dyDescent="0.25">
      <c r="A26" s="173" t="s">
        <v>163</v>
      </c>
      <c r="B26" s="174"/>
      <c r="C26" s="179" t="e">
        <f>C23/C25</f>
        <v>#DIV/0!</v>
      </c>
      <c r="D26" s="176"/>
      <c r="E26" s="176"/>
      <c r="F26" s="176"/>
      <c r="G26" s="177"/>
      <c r="H26" s="177"/>
      <c r="I26" s="177"/>
      <c r="J26" s="177"/>
      <c r="K26" s="178"/>
    </row>
    <row r="27" spans="1:12" ht="20.100000000000001" customHeight="1" x14ac:dyDescent="0.25">
      <c r="A27" s="180" t="s">
        <v>165</v>
      </c>
      <c r="B27" s="181"/>
      <c r="C27" s="182" t="e">
        <f>C24/C25</f>
        <v>#DIV/0!</v>
      </c>
      <c r="D27" s="183"/>
      <c r="E27" s="183"/>
      <c r="F27" s="183"/>
      <c r="G27" s="184"/>
      <c r="H27" s="184"/>
      <c r="I27" s="184"/>
      <c r="J27" s="184"/>
      <c r="K27" s="185"/>
    </row>
    <row r="28" spans="1:12" ht="20.100000000000001" customHeight="1" x14ac:dyDescent="0.3">
      <c r="A28" s="271" t="s">
        <v>166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69"/>
    </row>
    <row r="29" spans="1:12" ht="20.100000000000001" customHeight="1" x14ac:dyDescent="0.3">
      <c r="A29" s="268" t="s">
        <v>167</v>
      </c>
      <c r="B29" s="269"/>
      <c r="C29" s="269"/>
      <c r="D29" s="269"/>
      <c r="E29" s="269"/>
      <c r="F29" s="269"/>
      <c r="G29" s="269"/>
      <c r="H29" s="269"/>
      <c r="I29" s="269"/>
      <c r="J29" s="269"/>
      <c r="K29" s="269"/>
    </row>
    <row r="30" spans="1:12" ht="20.100000000000001" customHeight="1" x14ac:dyDescent="0.3">
      <c r="A30" s="268" t="s">
        <v>168</v>
      </c>
      <c r="B30" s="269"/>
      <c r="C30" s="269"/>
      <c r="D30" s="269"/>
      <c r="E30" s="269"/>
      <c r="F30" s="269"/>
      <c r="G30" s="269"/>
      <c r="H30" s="269"/>
      <c r="I30" s="269"/>
      <c r="J30" s="269"/>
      <c r="K30" s="269"/>
    </row>
    <row r="31" spans="1:12" ht="20.100000000000001" customHeight="1" x14ac:dyDescent="0.3">
      <c r="A31" s="268" t="s">
        <v>169</v>
      </c>
      <c r="B31" s="269"/>
      <c r="C31" s="269"/>
      <c r="D31" s="269"/>
      <c r="E31" s="269"/>
      <c r="F31" s="269"/>
      <c r="G31" s="269"/>
      <c r="H31" s="269"/>
      <c r="I31" s="269"/>
      <c r="J31" s="269"/>
      <c r="K31" s="269"/>
    </row>
    <row r="32" spans="1:12" ht="20.100000000000001" customHeight="1" x14ac:dyDescent="0.3">
      <c r="A32" s="268" t="s">
        <v>170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</row>
    <row r="33" spans="1:17" ht="20.100000000000001" customHeight="1" x14ac:dyDescent="0.3">
      <c r="A33" s="268" t="s">
        <v>171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</row>
    <row r="34" spans="1:17" ht="20.100000000000001" customHeight="1" x14ac:dyDescent="0.25">
      <c r="Q34" s="186"/>
    </row>
    <row r="35" spans="1:17" ht="20.100000000000001" customHeight="1" x14ac:dyDescent="0.25"/>
    <row r="36" spans="1:17" ht="20.100000000000001" customHeight="1" x14ac:dyDescent="0.25">
      <c r="A36" s="130"/>
    </row>
    <row r="37" spans="1:17" ht="20.100000000000001" customHeight="1" x14ac:dyDescent="0.25">
      <c r="A37" s="130"/>
    </row>
    <row r="38" spans="1:17" ht="20.100000000000001" customHeight="1" x14ac:dyDescent="0.25">
      <c r="A38" s="130"/>
    </row>
  </sheetData>
  <mergeCells count="19">
    <mergeCell ref="A33:K33"/>
    <mergeCell ref="A30:K30"/>
    <mergeCell ref="A31:K31"/>
    <mergeCell ref="A32:K32"/>
    <mergeCell ref="I6:I7"/>
    <mergeCell ref="J6:J7"/>
    <mergeCell ref="K6:K7"/>
    <mergeCell ref="A28:K28"/>
    <mergeCell ref="A29:K29"/>
    <mergeCell ref="A1:K1"/>
    <mergeCell ref="A2:K2"/>
    <mergeCell ref="A6:A7"/>
    <mergeCell ref="B6:B7"/>
    <mergeCell ref="C6:C7"/>
    <mergeCell ref="D6:D7"/>
    <mergeCell ref="E6:E7"/>
    <mergeCell ref="F6:F7"/>
    <mergeCell ref="G6:G7"/>
    <mergeCell ref="H6:H7"/>
  </mergeCells>
  <dataValidations count="1">
    <dataValidation type="list" allowBlank="1" showInputMessage="1" showErrorMessage="1" sqref="B8:B21" xr:uid="{275F6C3A-7B95-408F-A773-ABA3C891777D}">
      <formula1>"Affordable, Market"</formula1>
    </dataValidation>
  </dataValidations>
  <pageMargins left="0.7" right="0.7" top="0.75" bottom="0.75" header="0.3" footer="0.3"/>
  <pageSetup scale="82" fitToHeight="0" orientation="landscape" horizontalDpi="1200" verticalDpi="120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4F75B-AC2A-45FB-AC5F-FC7A4E4E1238}">
  <sheetPr>
    <pageSetUpPr fitToPage="1"/>
  </sheetPr>
  <dimension ref="A1:J44"/>
  <sheetViews>
    <sheetView view="pageLayout" zoomScale="80" zoomScaleNormal="100" zoomScalePageLayoutView="80" workbookViewId="0">
      <selection activeCell="E27" sqref="E27"/>
    </sheetView>
  </sheetViews>
  <sheetFormatPr defaultColWidth="8.77734375" defaultRowHeight="13.8" x14ac:dyDescent="0.25"/>
  <cols>
    <col min="1" max="1" width="35.77734375" style="193" customWidth="1"/>
    <col min="2" max="2" width="16.77734375" style="193" customWidth="1"/>
    <col min="3" max="3" width="15.77734375" style="193" customWidth="1"/>
    <col min="4" max="4" width="14.77734375" style="193" customWidth="1"/>
    <col min="5" max="5" width="18.21875" style="193" customWidth="1"/>
    <col min="6" max="16384" width="8.77734375" style="193"/>
  </cols>
  <sheetData>
    <row r="1" spans="1:10" ht="15" customHeight="1" x14ac:dyDescent="0.25">
      <c r="A1" s="275" t="s">
        <v>143</v>
      </c>
      <c r="B1" s="275"/>
      <c r="C1" s="275"/>
      <c r="D1" s="275"/>
      <c r="E1" s="275"/>
      <c r="F1" s="192"/>
      <c r="G1" s="192"/>
      <c r="H1" s="192"/>
      <c r="I1" s="192"/>
      <c r="J1" s="192"/>
    </row>
    <row r="2" spans="1:10" ht="15" customHeight="1" x14ac:dyDescent="0.25">
      <c r="A2" s="275" t="s">
        <v>188</v>
      </c>
      <c r="B2" s="275"/>
      <c r="C2" s="275"/>
      <c r="D2" s="275"/>
      <c r="E2" s="275"/>
      <c r="F2" s="192"/>
      <c r="G2" s="192"/>
      <c r="H2" s="192"/>
      <c r="I2" s="192"/>
      <c r="J2" s="192"/>
    </row>
    <row r="3" spans="1:10" ht="6" customHeight="1" x14ac:dyDescent="0.25">
      <c r="A3" s="192"/>
    </row>
    <row r="4" spans="1:10" ht="19.5" customHeight="1" x14ac:dyDescent="0.25">
      <c r="A4" s="193" t="s">
        <v>14</v>
      </c>
    </row>
    <row r="5" spans="1:10" ht="6" customHeight="1" x14ac:dyDescent="0.25">
      <c r="A5" s="194"/>
    </row>
    <row r="6" spans="1:10" ht="20.100000000000001" customHeight="1" x14ac:dyDescent="0.25">
      <c r="A6" s="195" t="s">
        <v>189</v>
      </c>
      <c r="B6" s="196" t="s">
        <v>176</v>
      </c>
      <c r="C6" s="196" t="s">
        <v>177</v>
      </c>
      <c r="D6" s="196" t="s">
        <v>178</v>
      </c>
      <c r="E6" s="197" t="s">
        <v>179</v>
      </c>
    </row>
    <row r="7" spans="1:10" ht="20.100000000000001" customHeight="1" x14ac:dyDescent="0.25">
      <c r="A7" s="198">
        <f>'Ex B-1 Unit Sales Revenue'!A8</f>
        <v>0</v>
      </c>
      <c r="B7" s="199">
        <f>'Ex B-1 Unit Sales Revenue'!F8</f>
        <v>0</v>
      </c>
      <c r="C7" s="200">
        <f>'Ex B-1 Unit Sales Revenue'!H8</f>
        <v>0</v>
      </c>
      <c r="D7" s="201">
        <f>'Ex B-1 Unit Sales Revenue'!C8</f>
        <v>0</v>
      </c>
      <c r="E7" s="202">
        <f>'Ex B-1 Unit Sales Revenue'!K8</f>
        <v>0</v>
      </c>
    </row>
    <row r="8" spans="1:10" ht="20.100000000000001" customHeight="1" x14ac:dyDescent="0.25">
      <c r="A8" s="203">
        <f>'Ex B-1 Unit Sales Revenue'!A9</f>
        <v>0</v>
      </c>
      <c r="B8" s="204">
        <f>'Ex B-1 Unit Sales Revenue'!F9</f>
        <v>0</v>
      </c>
      <c r="C8" s="200">
        <f>'Ex B-1 Unit Sales Revenue'!H9</f>
        <v>0</v>
      </c>
      <c r="D8" s="205">
        <f>'Ex B-1 Unit Sales Revenue'!C9</f>
        <v>0</v>
      </c>
      <c r="E8" s="202">
        <f>'Ex B-1 Unit Sales Revenue'!K9</f>
        <v>0</v>
      </c>
    </row>
    <row r="9" spans="1:10" ht="20.100000000000001" customHeight="1" x14ac:dyDescent="0.25">
      <c r="A9" s="203">
        <f>'Ex B-1 Unit Sales Revenue'!A10</f>
        <v>0</v>
      </c>
      <c r="B9" s="204">
        <f>'Ex B-1 Unit Sales Revenue'!F10</f>
        <v>0</v>
      </c>
      <c r="C9" s="200">
        <f>'Ex B-1 Unit Sales Revenue'!H10</f>
        <v>0</v>
      </c>
      <c r="D9" s="205">
        <f>'Ex B-1 Unit Sales Revenue'!C10</f>
        <v>0</v>
      </c>
      <c r="E9" s="202">
        <f>'Ex B-1 Unit Sales Revenue'!K10</f>
        <v>0</v>
      </c>
    </row>
    <row r="10" spans="1:10" ht="20.100000000000001" customHeight="1" x14ac:dyDescent="0.25">
      <c r="A10" s="203">
        <f>'Ex B-1 Unit Sales Revenue'!A11</f>
        <v>0</v>
      </c>
      <c r="B10" s="204">
        <f>'Ex B-1 Unit Sales Revenue'!F11</f>
        <v>0</v>
      </c>
      <c r="C10" s="200">
        <f>'Ex B-1 Unit Sales Revenue'!H11</f>
        <v>0</v>
      </c>
      <c r="D10" s="205">
        <f>'Ex B-1 Unit Sales Revenue'!C11</f>
        <v>0</v>
      </c>
      <c r="E10" s="202">
        <f>'Ex B-1 Unit Sales Revenue'!K11</f>
        <v>0</v>
      </c>
    </row>
    <row r="11" spans="1:10" ht="20.100000000000001" customHeight="1" x14ac:dyDescent="0.25">
      <c r="A11" s="203">
        <f>'Ex B-1 Unit Sales Revenue'!A12</f>
        <v>0</v>
      </c>
      <c r="B11" s="204">
        <f>'Ex B-1 Unit Sales Revenue'!F12</f>
        <v>0</v>
      </c>
      <c r="C11" s="200">
        <f>'Ex B-1 Unit Sales Revenue'!H12</f>
        <v>0</v>
      </c>
      <c r="D11" s="205">
        <f>'Ex B-1 Unit Sales Revenue'!C12</f>
        <v>0</v>
      </c>
      <c r="E11" s="202">
        <f>'Ex B-1 Unit Sales Revenue'!K12</f>
        <v>0</v>
      </c>
    </row>
    <row r="12" spans="1:10" ht="20.100000000000001" customHeight="1" x14ac:dyDescent="0.25">
      <c r="A12" s="203">
        <f>'Ex B-1 Unit Sales Revenue'!A13</f>
        <v>0</v>
      </c>
      <c r="B12" s="204">
        <f>'Ex B-1 Unit Sales Revenue'!F13</f>
        <v>0</v>
      </c>
      <c r="C12" s="200">
        <f>'Ex B-1 Unit Sales Revenue'!H13</f>
        <v>0</v>
      </c>
      <c r="D12" s="205">
        <f>'Ex B-1 Unit Sales Revenue'!C13</f>
        <v>0</v>
      </c>
      <c r="E12" s="202">
        <f>'Ex B-1 Unit Sales Revenue'!K13</f>
        <v>0</v>
      </c>
    </row>
    <row r="13" spans="1:10" ht="20.100000000000001" customHeight="1" x14ac:dyDescent="0.25">
      <c r="A13" s="203">
        <f>'Ex B-1 Unit Sales Revenue'!A14</f>
        <v>0</v>
      </c>
      <c r="B13" s="204">
        <f>'Ex B-1 Unit Sales Revenue'!F14</f>
        <v>0</v>
      </c>
      <c r="C13" s="200">
        <f>'Ex B-1 Unit Sales Revenue'!H14</f>
        <v>0</v>
      </c>
      <c r="D13" s="205">
        <f>'Ex B-1 Unit Sales Revenue'!C14</f>
        <v>0</v>
      </c>
      <c r="E13" s="202">
        <f>'Ex B-1 Unit Sales Revenue'!K14</f>
        <v>0</v>
      </c>
    </row>
    <row r="14" spans="1:10" ht="20.100000000000001" customHeight="1" x14ac:dyDescent="0.25">
      <c r="A14" s="203">
        <f>'Ex B-1 Unit Sales Revenue'!A15</f>
        <v>0</v>
      </c>
      <c r="B14" s="204">
        <f>'Ex B-1 Unit Sales Revenue'!F15</f>
        <v>0</v>
      </c>
      <c r="C14" s="200">
        <f>'Ex B-1 Unit Sales Revenue'!H15</f>
        <v>0</v>
      </c>
      <c r="D14" s="205">
        <f>'Ex B-1 Unit Sales Revenue'!C15</f>
        <v>0</v>
      </c>
      <c r="E14" s="202">
        <f>'Ex B-1 Unit Sales Revenue'!K15</f>
        <v>0</v>
      </c>
    </row>
    <row r="15" spans="1:10" ht="20.100000000000001" customHeight="1" x14ac:dyDescent="0.25">
      <c r="A15" s="203">
        <f>'Ex B-1 Unit Sales Revenue'!A16</f>
        <v>0</v>
      </c>
      <c r="B15" s="204">
        <f>'Ex B-1 Unit Sales Revenue'!F16</f>
        <v>0</v>
      </c>
      <c r="C15" s="200">
        <f>'Ex B-1 Unit Sales Revenue'!H16</f>
        <v>0</v>
      </c>
      <c r="D15" s="205">
        <f>'Ex B-1 Unit Sales Revenue'!C16</f>
        <v>0</v>
      </c>
      <c r="E15" s="202">
        <f>'Ex B-1 Unit Sales Revenue'!K16</f>
        <v>0</v>
      </c>
    </row>
    <row r="16" spans="1:10" ht="20.100000000000001" customHeight="1" x14ac:dyDescent="0.25">
      <c r="A16" s="203">
        <f>'Ex B-1 Unit Sales Revenue'!A17</f>
        <v>0</v>
      </c>
      <c r="B16" s="204">
        <f>'Ex B-1 Unit Sales Revenue'!F17</f>
        <v>0</v>
      </c>
      <c r="C16" s="200">
        <f>'Ex B-1 Unit Sales Revenue'!H17</f>
        <v>0</v>
      </c>
      <c r="D16" s="205">
        <f>'Ex B-1 Unit Sales Revenue'!C17</f>
        <v>0</v>
      </c>
      <c r="E16" s="202">
        <f>'Ex B-1 Unit Sales Revenue'!K17</f>
        <v>0</v>
      </c>
    </row>
    <row r="17" spans="1:7" ht="20.100000000000001" customHeight="1" x14ac:dyDescent="0.25">
      <c r="A17" s="203">
        <f>'Ex B-1 Unit Sales Revenue'!A18</f>
        <v>0</v>
      </c>
      <c r="B17" s="204">
        <f>'Ex B-1 Unit Sales Revenue'!F18</f>
        <v>0</v>
      </c>
      <c r="C17" s="200">
        <f>'Ex B-1 Unit Sales Revenue'!H18</f>
        <v>0</v>
      </c>
      <c r="D17" s="205">
        <f>'Ex B-1 Unit Sales Revenue'!C18</f>
        <v>0</v>
      </c>
      <c r="E17" s="202">
        <f>'Ex B-1 Unit Sales Revenue'!K18</f>
        <v>0</v>
      </c>
    </row>
    <row r="18" spans="1:7" ht="20.100000000000001" customHeight="1" x14ac:dyDescent="0.25">
      <c r="A18" s="203">
        <f>'Ex B-1 Unit Sales Revenue'!A19</f>
        <v>0</v>
      </c>
      <c r="B18" s="204">
        <f>'Ex B-1 Unit Sales Revenue'!F19</f>
        <v>0</v>
      </c>
      <c r="C18" s="200">
        <f>'Ex B-1 Unit Sales Revenue'!H19</f>
        <v>0</v>
      </c>
      <c r="D18" s="205">
        <f>'Ex B-1 Unit Sales Revenue'!C19</f>
        <v>0</v>
      </c>
      <c r="E18" s="202">
        <f>'Ex B-1 Unit Sales Revenue'!K19</f>
        <v>0</v>
      </c>
    </row>
    <row r="19" spans="1:7" ht="20.100000000000001" customHeight="1" x14ac:dyDescent="0.25">
      <c r="A19" s="203">
        <f>'Ex B-1 Unit Sales Revenue'!A20</f>
        <v>0</v>
      </c>
      <c r="B19" s="204">
        <f>'Ex B-1 Unit Sales Revenue'!F20</f>
        <v>0</v>
      </c>
      <c r="C19" s="200">
        <f>'Ex B-1 Unit Sales Revenue'!H20</f>
        <v>0</v>
      </c>
      <c r="D19" s="205">
        <f>'Ex B-1 Unit Sales Revenue'!C20</f>
        <v>0</v>
      </c>
      <c r="E19" s="202">
        <f>'Ex B-1 Unit Sales Revenue'!K20</f>
        <v>0</v>
      </c>
    </row>
    <row r="20" spans="1:7" ht="20.100000000000001" customHeight="1" x14ac:dyDescent="0.25">
      <c r="A20" s="207">
        <f>'Ex B-1 Unit Sales Revenue'!A21</f>
        <v>0</v>
      </c>
      <c r="B20" s="204">
        <f>'Ex B-1 Unit Sales Revenue'!F21</f>
        <v>0</v>
      </c>
      <c r="C20" s="200">
        <f>'Ex B-1 Unit Sales Revenue'!H21</f>
        <v>0</v>
      </c>
      <c r="D20" s="208">
        <f>'Ex B-1 Unit Sales Revenue'!C21</f>
        <v>0</v>
      </c>
      <c r="E20" s="209">
        <f>'Ex B-1 Unit Sales Revenue'!K21</f>
        <v>0</v>
      </c>
    </row>
    <row r="21" spans="1:7" ht="20.100000000000001" customHeight="1" x14ac:dyDescent="0.25">
      <c r="A21" s="210" t="s">
        <v>10</v>
      </c>
      <c r="B21" s="163" t="s">
        <v>151</v>
      </c>
      <c r="C21" s="211" t="s">
        <v>151</v>
      </c>
      <c r="D21" s="163">
        <f>IF(SUM(D7:D20)='Ex B-1 Unit Sales Revenue'!C22,SUM(D7:D20),"ERROR")</f>
        <v>0</v>
      </c>
      <c r="E21" s="212">
        <f>IF(SUM(E7:E20)='Ex B-1 Unit Sales Revenue'!K22,SUM(E7:E20),"ERROR")</f>
        <v>0</v>
      </c>
    </row>
    <row r="22" spans="1:7" ht="4.05" customHeight="1" x14ac:dyDescent="0.25">
      <c r="A22" s="213"/>
      <c r="E22" s="214"/>
    </row>
    <row r="23" spans="1:7" ht="20.100000000000001" customHeight="1" x14ac:dyDescent="0.25">
      <c r="A23" s="215" t="s">
        <v>174</v>
      </c>
      <c r="B23" s="216"/>
      <c r="C23" s="216" t="s">
        <v>175</v>
      </c>
      <c r="D23" s="216" t="s">
        <v>180</v>
      </c>
      <c r="E23" s="197" t="s">
        <v>181</v>
      </c>
    </row>
    <row r="24" spans="1:7" ht="20.100000000000001" customHeight="1" x14ac:dyDescent="0.25">
      <c r="A24" s="217"/>
      <c r="B24" s="218"/>
      <c r="C24" s="219"/>
      <c r="D24" s="220"/>
      <c r="E24" s="221">
        <f>C24*D24</f>
        <v>0</v>
      </c>
    </row>
    <row r="25" spans="1:7" ht="20.100000000000001" customHeight="1" x14ac:dyDescent="0.25">
      <c r="A25" s="222"/>
      <c r="B25" s="223"/>
      <c r="C25" s="224"/>
      <c r="D25" s="225"/>
      <c r="E25" s="226">
        <f t="shared" ref="E25:E26" si="0">C25*D25</f>
        <v>0</v>
      </c>
    </row>
    <row r="26" spans="1:7" ht="20.100000000000001" customHeight="1" x14ac:dyDescent="0.25">
      <c r="A26" s="227"/>
      <c r="B26" s="228"/>
      <c r="C26" s="229"/>
      <c r="D26" s="154"/>
      <c r="E26" s="230">
        <f t="shared" si="0"/>
        <v>0</v>
      </c>
    </row>
    <row r="27" spans="1:7" ht="20.100000000000001" customHeight="1" x14ac:dyDescent="0.25">
      <c r="A27" s="231" t="s">
        <v>10</v>
      </c>
      <c r="B27" s="232"/>
      <c r="C27" s="233">
        <f>SUM(C24:C26)</f>
        <v>0</v>
      </c>
      <c r="D27" s="232">
        <f>SUM(D24:D26)</f>
        <v>0</v>
      </c>
      <c r="E27" s="234">
        <f>SUM(E24:E26)</f>
        <v>0</v>
      </c>
    </row>
    <row r="28" spans="1:7" ht="4.05" customHeight="1" x14ac:dyDescent="0.25">
      <c r="A28" s="213"/>
      <c r="E28" s="214"/>
    </row>
    <row r="29" spans="1:7" ht="20.100000000000001" customHeight="1" x14ac:dyDescent="0.25">
      <c r="A29" s="276" t="s">
        <v>2</v>
      </c>
      <c r="B29" s="277"/>
      <c r="C29" s="277"/>
      <c r="D29" s="278"/>
      <c r="E29" s="197" t="s">
        <v>181</v>
      </c>
    </row>
    <row r="30" spans="1:7" ht="20.100000000000001" customHeight="1" x14ac:dyDescent="0.25">
      <c r="A30" s="279"/>
      <c r="B30" s="280"/>
      <c r="C30" s="280"/>
      <c r="D30" s="281"/>
      <c r="E30" s="235"/>
    </row>
    <row r="31" spans="1:7" ht="20.100000000000001" customHeight="1" x14ac:dyDescent="0.25">
      <c r="A31" s="297"/>
      <c r="B31" s="298"/>
      <c r="C31" s="298"/>
      <c r="D31" s="299"/>
      <c r="E31" s="236"/>
      <c r="G31" s="206"/>
    </row>
    <row r="32" spans="1:7" ht="20.100000000000001" customHeight="1" x14ac:dyDescent="0.25">
      <c r="A32" s="272"/>
      <c r="B32" s="273"/>
      <c r="C32" s="273"/>
      <c r="D32" s="274"/>
      <c r="E32" s="237"/>
    </row>
    <row r="33" spans="1:10" ht="20.100000000000001" customHeight="1" x14ac:dyDescent="0.25">
      <c r="A33" s="287" t="s">
        <v>10</v>
      </c>
      <c r="B33" s="288"/>
      <c r="C33" s="288"/>
      <c r="D33" s="289"/>
      <c r="E33" s="238">
        <f>SUM(E30:E32)</f>
        <v>0</v>
      </c>
    </row>
    <row r="34" spans="1:10" ht="4.05" customHeight="1" x14ac:dyDescent="0.25">
      <c r="A34" s="213"/>
      <c r="D34" s="239"/>
      <c r="E34" s="240"/>
    </row>
    <row r="35" spans="1:10" ht="20.100000000000001" customHeight="1" x14ac:dyDescent="0.25">
      <c r="A35" s="287" t="s">
        <v>190</v>
      </c>
      <c r="B35" s="288"/>
      <c r="C35" s="288"/>
      <c r="D35" s="289"/>
      <c r="E35" s="241">
        <f>E21+E27+E33</f>
        <v>0</v>
      </c>
    </row>
    <row r="36" spans="1:10" ht="32.1" customHeight="1" x14ac:dyDescent="0.25">
      <c r="A36" s="290" t="s">
        <v>182</v>
      </c>
      <c r="B36" s="290"/>
      <c r="C36" s="290"/>
      <c r="D36" s="290"/>
      <c r="E36" s="290"/>
    </row>
    <row r="37" spans="1:10" ht="36" customHeight="1" x14ac:dyDescent="0.25">
      <c r="A37" s="290" t="s">
        <v>183</v>
      </c>
      <c r="B37" s="290"/>
      <c r="C37" s="290"/>
      <c r="D37" s="290"/>
      <c r="E37" s="290"/>
    </row>
    <row r="38" spans="1:10" ht="20.100000000000001" customHeight="1" x14ac:dyDescent="0.25"/>
    <row r="39" spans="1:10" x14ac:dyDescent="0.25">
      <c r="A39" s="192" t="s">
        <v>184</v>
      </c>
    </row>
    <row r="40" spans="1:10" ht="6" customHeight="1" x14ac:dyDescent="0.25">
      <c r="A40" s="192"/>
    </row>
    <row r="41" spans="1:10" ht="20.100000000000001" customHeight="1" x14ac:dyDescent="0.25">
      <c r="A41" s="282" t="s">
        <v>185</v>
      </c>
      <c r="B41" s="282"/>
      <c r="C41" s="282"/>
      <c r="D41" s="282"/>
      <c r="E41" s="242">
        <f>E35-'Ex A Budget-Uses'!I100</f>
        <v>0</v>
      </c>
    </row>
    <row r="42" spans="1:10" ht="20.100000000000001" customHeight="1" x14ac:dyDescent="0.25">
      <c r="A42" s="283" t="s">
        <v>186</v>
      </c>
      <c r="B42" s="283"/>
      <c r="C42" s="283"/>
      <c r="D42" s="283"/>
      <c r="E42" s="243" t="e">
        <f>IF((AND((E41/E35)&gt;=5%,(E41/E35)&lt;=20%)),(E41/E35),"ERROR")</f>
        <v>#DIV/0!</v>
      </c>
    </row>
    <row r="43" spans="1:10" s="132" customFormat="1" ht="20.100000000000001" customHeight="1" x14ac:dyDescent="0.3">
      <c r="A43" s="284" t="s">
        <v>187</v>
      </c>
      <c r="B43" s="285"/>
      <c r="C43" s="285"/>
      <c r="D43" s="285"/>
      <c r="E43" s="286"/>
      <c r="F43" s="193"/>
      <c r="G43" s="193"/>
      <c r="H43" s="193"/>
      <c r="I43" s="193"/>
      <c r="J43" s="193"/>
    </row>
    <row r="44" spans="1:10" s="132" customFormat="1" ht="14.4" x14ac:dyDescent="0.3">
      <c r="A44" s="193"/>
      <c r="B44" s="193"/>
      <c r="C44" s="193"/>
      <c r="D44" s="193"/>
      <c r="E44" s="244" t="e">
        <f>E41/E35</f>
        <v>#DIV/0!</v>
      </c>
      <c r="F44" s="193"/>
      <c r="G44" s="193"/>
      <c r="H44" s="193"/>
      <c r="I44" s="193"/>
      <c r="J44" s="193"/>
    </row>
  </sheetData>
  <mergeCells count="13">
    <mergeCell ref="A41:D41"/>
    <mergeCell ref="A42:D42"/>
    <mergeCell ref="A43:E43"/>
    <mergeCell ref="A33:D33"/>
    <mergeCell ref="A35:D35"/>
    <mergeCell ref="A36:E36"/>
    <mergeCell ref="A37:E37"/>
    <mergeCell ref="A32:D32"/>
    <mergeCell ref="A1:E1"/>
    <mergeCell ref="A2:E2"/>
    <mergeCell ref="A29:D29"/>
    <mergeCell ref="A30:D30"/>
    <mergeCell ref="A31:D31"/>
  </mergeCells>
  <pageMargins left="0.7" right="0.7" top="0.75" bottom="0.75" header="0.3" footer="0.3"/>
  <pageSetup scale="90" fitToHeight="0" orientation="portrait" horizontalDpi="1200" verticalDpi="120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1877C-2EC8-4E66-B302-C54E2AF87705}">
  <sheetPr>
    <pageSetUpPr fitToPage="1"/>
  </sheetPr>
  <dimension ref="A1:Q82"/>
  <sheetViews>
    <sheetView view="pageBreakPreview" topLeftCell="A31" zoomScaleNormal="100" zoomScaleSheetLayoutView="100" zoomScalePageLayoutView="90" workbookViewId="0">
      <selection activeCell="Q50" sqref="Q50"/>
    </sheetView>
  </sheetViews>
  <sheetFormatPr defaultColWidth="8.77734375" defaultRowHeight="19.95" customHeight="1" x14ac:dyDescent="0.25"/>
  <cols>
    <col min="1" max="1" width="2.109375" style="67" customWidth="1"/>
    <col min="2" max="2" width="3.109375" style="67" customWidth="1"/>
    <col min="3" max="4" width="3.77734375" style="67" customWidth="1"/>
    <col min="5" max="5" width="5.77734375" style="67" customWidth="1"/>
    <col min="6" max="6" width="7.21875" style="67" customWidth="1"/>
    <col min="7" max="7" width="5.77734375" style="67" customWidth="1"/>
    <col min="8" max="8" width="2.109375" style="67" customWidth="1"/>
    <col min="9" max="9" width="1.6640625" style="67" customWidth="1"/>
    <col min="10" max="10" width="7.109375" style="67" customWidth="1"/>
    <col min="11" max="11" width="11.77734375" style="67" customWidth="1"/>
    <col min="12" max="12" width="12.77734375" style="67" customWidth="1"/>
    <col min="13" max="13" width="11.77734375" style="67" customWidth="1"/>
    <col min="14" max="17" width="15.77734375" style="67" customWidth="1"/>
    <col min="18" max="16384" width="8.77734375" style="67"/>
  </cols>
  <sheetData>
    <row r="1" spans="1:17" ht="19.95" customHeight="1" x14ac:dyDescent="0.25">
      <c r="A1" s="291" t="s">
        <v>143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3"/>
    </row>
    <row r="2" spans="1:17" ht="19.95" customHeight="1" x14ac:dyDescent="0.25">
      <c r="A2" s="294" t="s">
        <v>144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95"/>
    </row>
    <row r="3" spans="1:17" ht="7.05" customHeight="1" x14ac:dyDescent="0.25">
      <c r="A3" s="294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95"/>
    </row>
    <row r="4" spans="1:17" ht="19.95" customHeight="1" x14ac:dyDescent="0.25">
      <c r="A4" s="68"/>
      <c r="B4" s="69"/>
      <c r="C4" s="69"/>
      <c r="D4" s="69"/>
      <c r="E4" s="69"/>
      <c r="F4" s="69"/>
      <c r="G4" s="69"/>
      <c r="H4" s="69"/>
      <c r="I4" s="69"/>
      <c r="J4" s="70" t="s">
        <v>84</v>
      </c>
      <c r="K4" s="71" t="s">
        <v>85</v>
      </c>
      <c r="L4" s="71" t="s">
        <v>86</v>
      </c>
      <c r="M4" s="71" t="s">
        <v>87</v>
      </c>
      <c r="N4" s="71" t="s">
        <v>88</v>
      </c>
      <c r="O4" s="71" t="s">
        <v>89</v>
      </c>
      <c r="P4" s="71" t="s">
        <v>90</v>
      </c>
      <c r="Q4" s="70" t="s">
        <v>91</v>
      </c>
    </row>
    <row r="5" spans="1:17" ht="19.95" customHeight="1" x14ac:dyDescent="0.25">
      <c r="A5" s="72"/>
      <c r="B5" s="73"/>
      <c r="C5" s="73"/>
      <c r="D5" s="73"/>
      <c r="E5" s="73"/>
      <c r="F5" s="73"/>
      <c r="G5" s="73"/>
      <c r="H5" s="73"/>
      <c r="I5" s="73"/>
      <c r="J5" s="74" t="s">
        <v>92</v>
      </c>
      <c r="K5" s="75" t="s">
        <v>93</v>
      </c>
      <c r="L5" s="75" t="s">
        <v>147</v>
      </c>
      <c r="M5" s="75" t="s">
        <v>94</v>
      </c>
      <c r="N5" s="75" t="s">
        <v>95</v>
      </c>
      <c r="O5" s="75" t="s">
        <v>93</v>
      </c>
      <c r="P5" s="75" t="s">
        <v>95</v>
      </c>
      <c r="Q5" s="74" t="s">
        <v>93</v>
      </c>
    </row>
    <row r="6" spans="1:17" ht="19.95" customHeight="1" x14ac:dyDescent="0.25">
      <c r="A6" s="76" t="s">
        <v>96</v>
      </c>
      <c r="D6" s="77" t="s">
        <v>97</v>
      </c>
      <c r="J6" s="78"/>
      <c r="K6" s="78"/>
      <c r="L6" s="78"/>
      <c r="M6" s="78"/>
      <c r="N6" s="78"/>
      <c r="O6" s="78"/>
      <c r="P6" s="78"/>
      <c r="Q6" s="79"/>
    </row>
    <row r="7" spans="1:17" ht="19.95" customHeight="1" x14ac:dyDescent="0.25">
      <c r="A7" s="80"/>
      <c r="B7" s="67" t="s">
        <v>98</v>
      </c>
      <c r="D7" s="81"/>
      <c r="E7" s="67" t="s">
        <v>99</v>
      </c>
      <c r="F7" s="82"/>
      <c r="G7" s="67" t="s">
        <v>100</v>
      </c>
      <c r="J7" s="83"/>
      <c r="K7" s="84"/>
      <c r="L7" s="84"/>
      <c r="M7" s="85"/>
      <c r="N7" s="86">
        <f>K7-M7</f>
        <v>0</v>
      </c>
      <c r="O7" s="87">
        <f t="shared" ref="O7:O31" si="0">IF(L7&lt;K7,"Error",(N7*J7)*12)</f>
        <v>0</v>
      </c>
      <c r="P7" s="88">
        <f>L7-M7</f>
        <v>0</v>
      </c>
      <c r="Q7" s="86">
        <f>(P7*J7)*12</f>
        <v>0</v>
      </c>
    </row>
    <row r="8" spans="1:17" ht="19.95" customHeight="1" x14ac:dyDescent="0.25">
      <c r="A8" s="80"/>
      <c r="B8" s="67" t="s">
        <v>98</v>
      </c>
      <c r="D8" s="89"/>
      <c r="E8" s="67" t="s">
        <v>99</v>
      </c>
      <c r="F8" s="90"/>
      <c r="G8" s="67" t="s">
        <v>100</v>
      </c>
      <c r="J8" s="91"/>
      <c r="K8" s="84"/>
      <c r="L8" s="92"/>
      <c r="M8" s="93"/>
      <c r="N8" s="86">
        <f t="shared" ref="N8:N31" si="1">K8-M8</f>
        <v>0</v>
      </c>
      <c r="O8" s="87">
        <f t="shared" si="0"/>
        <v>0</v>
      </c>
      <c r="P8" s="88">
        <f t="shared" ref="P8:P30" si="2">L8-M8</f>
        <v>0</v>
      </c>
      <c r="Q8" s="86">
        <f t="shared" ref="Q8:Q30" si="3">(P8*J8)*12</f>
        <v>0</v>
      </c>
    </row>
    <row r="9" spans="1:17" ht="19.95" customHeight="1" x14ac:dyDescent="0.25">
      <c r="A9" s="80"/>
      <c r="B9" s="67" t="s">
        <v>98</v>
      </c>
      <c r="D9" s="89"/>
      <c r="E9" s="67" t="s">
        <v>99</v>
      </c>
      <c r="F9" s="90"/>
      <c r="G9" s="67" t="s">
        <v>100</v>
      </c>
      <c r="J9" s="91"/>
      <c r="K9" s="84"/>
      <c r="L9" s="92"/>
      <c r="M9" s="93"/>
      <c r="N9" s="86">
        <f t="shared" si="1"/>
        <v>0</v>
      </c>
      <c r="O9" s="87">
        <f t="shared" si="0"/>
        <v>0</v>
      </c>
      <c r="P9" s="88">
        <f t="shared" si="2"/>
        <v>0</v>
      </c>
      <c r="Q9" s="86">
        <f t="shared" si="3"/>
        <v>0</v>
      </c>
    </row>
    <row r="10" spans="1:17" ht="19.95" customHeight="1" x14ac:dyDescent="0.25">
      <c r="A10" s="80"/>
      <c r="B10" s="67" t="s">
        <v>98</v>
      </c>
      <c r="D10" s="89"/>
      <c r="E10" s="67" t="s">
        <v>99</v>
      </c>
      <c r="F10" s="90"/>
      <c r="G10" s="67" t="s">
        <v>100</v>
      </c>
      <c r="J10" s="91"/>
      <c r="K10" s="84"/>
      <c r="L10" s="92"/>
      <c r="M10" s="93"/>
      <c r="N10" s="86">
        <f t="shared" si="1"/>
        <v>0</v>
      </c>
      <c r="O10" s="87">
        <f t="shared" si="0"/>
        <v>0</v>
      </c>
      <c r="P10" s="88">
        <f t="shared" si="2"/>
        <v>0</v>
      </c>
      <c r="Q10" s="86">
        <f t="shared" si="3"/>
        <v>0</v>
      </c>
    </row>
    <row r="11" spans="1:17" ht="19.95" customHeight="1" x14ac:dyDescent="0.25">
      <c r="A11" s="80"/>
      <c r="B11" s="67" t="s">
        <v>98</v>
      </c>
      <c r="D11" s="89"/>
      <c r="E11" s="67" t="s">
        <v>99</v>
      </c>
      <c r="F11" s="90"/>
      <c r="G11" s="67" t="s">
        <v>100</v>
      </c>
      <c r="J11" s="91"/>
      <c r="K11" s="84"/>
      <c r="L11" s="92"/>
      <c r="M11" s="93"/>
      <c r="N11" s="86">
        <f t="shared" si="1"/>
        <v>0</v>
      </c>
      <c r="O11" s="87">
        <f t="shared" si="0"/>
        <v>0</v>
      </c>
      <c r="P11" s="88">
        <f t="shared" si="2"/>
        <v>0</v>
      </c>
      <c r="Q11" s="86">
        <f t="shared" si="3"/>
        <v>0</v>
      </c>
    </row>
    <row r="12" spans="1:17" ht="19.95" customHeight="1" x14ac:dyDescent="0.25">
      <c r="A12" s="80"/>
      <c r="B12" s="67" t="s">
        <v>98</v>
      </c>
      <c r="D12" s="89"/>
      <c r="E12" s="67" t="s">
        <v>99</v>
      </c>
      <c r="F12" s="90"/>
      <c r="G12" s="67" t="s">
        <v>100</v>
      </c>
      <c r="J12" s="91"/>
      <c r="K12" s="84"/>
      <c r="L12" s="92"/>
      <c r="M12" s="93"/>
      <c r="N12" s="86">
        <f t="shared" si="1"/>
        <v>0</v>
      </c>
      <c r="O12" s="87">
        <f t="shared" si="0"/>
        <v>0</v>
      </c>
      <c r="P12" s="88">
        <f t="shared" si="2"/>
        <v>0</v>
      </c>
      <c r="Q12" s="86">
        <f t="shared" si="3"/>
        <v>0</v>
      </c>
    </row>
    <row r="13" spans="1:17" ht="19.95" customHeight="1" x14ac:dyDescent="0.25">
      <c r="A13" s="80"/>
      <c r="B13" s="67" t="s">
        <v>98</v>
      </c>
      <c r="D13" s="89"/>
      <c r="E13" s="67" t="s">
        <v>99</v>
      </c>
      <c r="F13" s="90"/>
      <c r="G13" s="67" t="s">
        <v>100</v>
      </c>
      <c r="J13" s="91"/>
      <c r="K13" s="84"/>
      <c r="L13" s="92"/>
      <c r="M13" s="93"/>
      <c r="N13" s="86">
        <f t="shared" si="1"/>
        <v>0</v>
      </c>
      <c r="O13" s="87">
        <f t="shared" si="0"/>
        <v>0</v>
      </c>
      <c r="P13" s="88">
        <f t="shared" si="2"/>
        <v>0</v>
      </c>
      <c r="Q13" s="86">
        <f t="shared" si="3"/>
        <v>0</v>
      </c>
    </row>
    <row r="14" spans="1:17" ht="19.95" customHeight="1" x14ac:dyDescent="0.25">
      <c r="A14" s="80"/>
      <c r="B14" s="67" t="s">
        <v>98</v>
      </c>
      <c r="D14" s="89"/>
      <c r="E14" s="67" t="s">
        <v>99</v>
      </c>
      <c r="F14" s="90"/>
      <c r="G14" s="67" t="s">
        <v>100</v>
      </c>
      <c r="J14" s="91"/>
      <c r="K14" s="84"/>
      <c r="L14" s="92"/>
      <c r="M14" s="93"/>
      <c r="N14" s="86">
        <f t="shared" si="1"/>
        <v>0</v>
      </c>
      <c r="O14" s="87">
        <f t="shared" si="0"/>
        <v>0</v>
      </c>
      <c r="P14" s="88">
        <f t="shared" si="2"/>
        <v>0</v>
      </c>
      <c r="Q14" s="86">
        <f t="shared" si="3"/>
        <v>0</v>
      </c>
    </row>
    <row r="15" spans="1:17" ht="19.95" customHeight="1" x14ac:dyDescent="0.25">
      <c r="A15" s="80"/>
      <c r="B15" s="67" t="s">
        <v>98</v>
      </c>
      <c r="D15" s="89"/>
      <c r="E15" s="67" t="s">
        <v>99</v>
      </c>
      <c r="F15" s="90"/>
      <c r="G15" s="67" t="s">
        <v>100</v>
      </c>
      <c r="J15" s="91"/>
      <c r="K15" s="84"/>
      <c r="L15" s="92"/>
      <c r="M15" s="93"/>
      <c r="N15" s="86">
        <f t="shared" si="1"/>
        <v>0</v>
      </c>
      <c r="O15" s="87">
        <f t="shared" si="0"/>
        <v>0</v>
      </c>
      <c r="P15" s="88">
        <f t="shared" si="2"/>
        <v>0</v>
      </c>
      <c r="Q15" s="86">
        <f t="shared" si="3"/>
        <v>0</v>
      </c>
    </row>
    <row r="16" spans="1:17" ht="19.95" customHeight="1" x14ac:dyDescent="0.25">
      <c r="A16" s="80"/>
      <c r="B16" s="67" t="s">
        <v>98</v>
      </c>
      <c r="D16" s="89"/>
      <c r="E16" s="67" t="s">
        <v>99</v>
      </c>
      <c r="F16" s="90"/>
      <c r="G16" s="67" t="s">
        <v>100</v>
      </c>
      <c r="J16" s="91"/>
      <c r="K16" s="84"/>
      <c r="L16" s="92"/>
      <c r="M16" s="93"/>
      <c r="N16" s="86">
        <f t="shared" si="1"/>
        <v>0</v>
      </c>
      <c r="O16" s="87">
        <f t="shared" si="0"/>
        <v>0</v>
      </c>
      <c r="P16" s="88">
        <f t="shared" si="2"/>
        <v>0</v>
      </c>
      <c r="Q16" s="86">
        <f t="shared" si="3"/>
        <v>0</v>
      </c>
    </row>
    <row r="17" spans="1:17" ht="19.95" customHeight="1" x14ac:dyDescent="0.25">
      <c r="A17" s="80"/>
      <c r="B17" s="67" t="s">
        <v>98</v>
      </c>
      <c r="D17" s="89"/>
      <c r="E17" s="67" t="s">
        <v>99</v>
      </c>
      <c r="F17" s="90"/>
      <c r="G17" s="67" t="s">
        <v>100</v>
      </c>
      <c r="J17" s="91"/>
      <c r="K17" s="84"/>
      <c r="L17" s="92"/>
      <c r="M17" s="93"/>
      <c r="N17" s="86">
        <f t="shared" si="1"/>
        <v>0</v>
      </c>
      <c r="O17" s="87">
        <f t="shared" si="0"/>
        <v>0</v>
      </c>
      <c r="P17" s="88">
        <f t="shared" si="2"/>
        <v>0</v>
      </c>
      <c r="Q17" s="86">
        <f t="shared" si="3"/>
        <v>0</v>
      </c>
    </row>
    <row r="18" spans="1:17" ht="19.95" customHeight="1" x14ac:dyDescent="0.25">
      <c r="A18" s="80"/>
      <c r="B18" s="67" t="s">
        <v>98</v>
      </c>
      <c r="D18" s="89"/>
      <c r="E18" s="67" t="s">
        <v>99</v>
      </c>
      <c r="F18" s="90"/>
      <c r="G18" s="67" t="s">
        <v>100</v>
      </c>
      <c r="J18" s="91"/>
      <c r="K18" s="84"/>
      <c r="L18" s="92"/>
      <c r="M18" s="93"/>
      <c r="N18" s="86">
        <f t="shared" si="1"/>
        <v>0</v>
      </c>
      <c r="O18" s="87">
        <f t="shared" si="0"/>
        <v>0</v>
      </c>
      <c r="P18" s="88">
        <f t="shared" si="2"/>
        <v>0</v>
      </c>
      <c r="Q18" s="86">
        <f t="shared" si="3"/>
        <v>0</v>
      </c>
    </row>
    <row r="19" spans="1:17" ht="19.95" customHeight="1" x14ac:dyDescent="0.25">
      <c r="A19" s="80"/>
      <c r="B19" s="67" t="s">
        <v>98</v>
      </c>
      <c r="D19" s="89"/>
      <c r="E19" s="67" t="s">
        <v>99</v>
      </c>
      <c r="F19" s="90"/>
      <c r="G19" s="67" t="s">
        <v>100</v>
      </c>
      <c r="J19" s="91"/>
      <c r="K19" s="84"/>
      <c r="L19" s="92"/>
      <c r="M19" s="93"/>
      <c r="N19" s="86">
        <f t="shared" si="1"/>
        <v>0</v>
      </c>
      <c r="O19" s="87">
        <f t="shared" si="0"/>
        <v>0</v>
      </c>
      <c r="P19" s="88">
        <f t="shared" si="2"/>
        <v>0</v>
      </c>
      <c r="Q19" s="86">
        <f t="shared" si="3"/>
        <v>0</v>
      </c>
    </row>
    <row r="20" spans="1:17" ht="19.95" customHeight="1" x14ac:dyDescent="0.25">
      <c r="A20" s="80"/>
      <c r="B20" s="67" t="s">
        <v>98</v>
      </c>
      <c r="D20" s="89"/>
      <c r="E20" s="67" t="s">
        <v>99</v>
      </c>
      <c r="F20" s="90"/>
      <c r="G20" s="67" t="s">
        <v>100</v>
      </c>
      <c r="J20" s="91"/>
      <c r="K20" s="84"/>
      <c r="L20" s="92"/>
      <c r="M20" s="93"/>
      <c r="N20" s="86">
        <f t="shared" si="1"/>
        <v>0</v>
      </c>
      <c r="O20" s="87">
        <f t="shared" si="0"/>
        <v>0</v>
      </c>
      <c r="P20" s="88">
        <f t="shared" si="2"/>
        <v>0</v>
      </c>
      <c r="Q20" s="86">
        <f t="shared" si="3"/>
        <v>0</v>
      </c>
    </row>
    <row r="21" spans="1:17" ht="19.95" customHeight="1" x14ac:dyDescent="0.25">
      <c r="A21" s="80"/>
      <c r="B21" s="67" t="s">
        <v>98</v>
      </c>
      <c r="D21" s="89"/>
      <c r="E21" s="67" t="s">
        <v>99</v>
      </c>
      <c r="F21" s="90"/>
      <c r="G21" s="67" t="s">
        <v>100</v>
      </c>
      <c r="J21" s="91"/>
      <c r="K21" s="84"/>
      <c r="L21" s="92"/>
      <c r="M21" s="93"/>
      <c r="N21" s="86">
        <f t="shared" si="1"/>
        <v>0</v>
      </c>
      <c r="O21" s="87">
        <f t="shared" si="0"/>
        <v>0</v>
      </c>
      <c r="P21" s="88">
        <f t="shared" si="2"/>
        <v>0</v>
      </c>
      <c r="Q21" s="86">
        <f t="shared" si="3"/>
        <v>0</v>
      </c>
    </row>
    <row r="22" spans="1:17" ht="19.95" customHeight="1" x14ac:dyDescent="0.25">
      <c r="A22" s="80"/>
      <c r="B22" s="67" t="s">
        <v>98</v>
      </c>
      <c r="D22" s="89"/>
      <c r="E22" s="67" t="s">
        <v>99</v>
      </c>
      <c r="F22" s="90"/>
      <c r="G22" s="67" t="s">
        <v>100</v>
      </c>
      <c r="J22" s="91"/>
      <c r="K22" s="84"/>
      <c r="L22" s="92"/>
      <c r="M22" s="93"/>
      <c r="N22" s="86">
        <f t="shared" si="1"/>
        <v>0</v>
      </c>
      <c r="O22" s="87">
        <f t="shared" si="0"/>
        <v>0</v>
      </c>
      <c r="P22" s="88">
        <f t="shared" si="2"/>
        <v>0</v>
      </c>
      <c r="Q22" s="86">
        <f t="shared" si="3"/>
        <v>0</v>
      </c>
    </row>
    <row r="23" spans="1:17" ht="19.95" customHeight="1" x14ac:dyDescent="0.25">
      <c r="A23" s="80"/>
      <c r="B23" s="67" t="s">
        <v>98</v>
      </c>
      <c r="D23" s="89"/>
      <c r="E23" s="67" t="s">
        <v>99</v>
      </c>
      <c r="F23" s="90"/>
      <c r="G23" s="67" t="s">
        <v>100</v>
      </c>
      <c r="J23" s="91"/>
      <c r="K23" s="84"/>
      <c r="L23" s="92"/>
      <c r="M23" s="93"/>
      <c r="N23" s="86">
        <f t="shared" si="1"/>
        <v>0</v>
      </c>
      <c r="O23" s="87">
        <f t="shared" si="0"/>
        <v>0</v>
      </c>
      <c r="P23" s="88">
        <f t="shared" si="2"/>
        <v>0</v>
      </c>
      <c r="Q23" s="86">
        <f t="shared" si="3"/>
        <v>0</v>
      </c>
    </row>
    <row r="24" spans="1:17" ht="19.95" customHeight="1" x14ac:dyDescent="0.25">
      <c r="A24" s="80"/>
      <c r="B24" s="67" t="s">
        <v>98</v>
      </c>
      <c r="D24" s="89"/>
      <c r="E24" s="67" t="s">
        <v>99</v>
      </c>
      <c r="F24" s="90"/>
      <c r="G24" s="67" t="s">
        <v>100</v>
      </c>
      <c r="J24" s="91"/>
      <c r="K24" s="84"/>
      <c r="L24" s="92"/>
      <c r="M24" s="93"/>
      <c r="N24" s="86">
        <f t="shared" si="1"/>
        <v>0</v>
      </c>
      <c r="O24" s="87">
        <f t="shared" si="0"/>
        <v>0</v>
      </c>
      <c r="P24" s="88">
        <f t="shared" si="2"/>
        <v>0</v>
      </c>
      <c r="Q24" s="86">
        <f t="shared" si="3"/>
        <v>0</v>
      </c>
    </row>
    <row r="25" spans="1:17" ht="19.95" customHeight="1" x14ac:dyDescent="0.25">
      <c r="A25" s="80"/>
      <c r="B25" s="67" t="s">
        <v>98</v>
      </c>
      <c r="D25" s="89"/>
      <c r="E25" s="67" t="s">
        <v>99</v>
      </c>
      <c r="F25" s="90"/>
      <c r="G25" s="67" t="s">
        <v>100</v>
      </c>
      <c r="J25" s="91"/>
      <c r="K25" s="84"/>
      <c r="L25" s="92"/>
      <c r="M25" s="93"/>
      <c r="N25" s="86">
        <f t="shared" si="1"/>
        <v>0</v>
      </c>
      <c r="O25" s="87">
        <f t="shared" si="0"/>
        <v>0</v>
      </c>
      <c r="P25" s="88">
        <f t="shared" si="2"/>
        <v>0</v>
      </c>
      <c r="Q25" s="86">
        <f t="shared" si="3"/>
        <v>0</v>
      </c>
    </row>
    <row r="26" spans="1:17" ht="19.95" customHeight="1" x14ac:dyDescent="0.25">
      <c r="A26" s="80"/>
      <c r="B26" s="67" t="s">
        <v>98</v>
      </c>
      <c r="D26" s="89"/>
      <c r="E26" s="67" t="s">
        <v>99</v>
      </c>
      <c r="F26" s="90"/>
      <c r="G26" s="67" t="s">
        <v>100</v>
      </c>
      <c r="J26" s="91"/>
      <c r="K26" s="84"/>
      <c r="L26" s="92"/>
      <c r="M26" s="93"/>
      <c r="N26" s="86">
        <f t="shared" si="1"/>
        <v>0</v>
      </c>
      <c r="O26" s="87">
        <f t="shared" si="0"/>
        <v>0</v>
      </c>
      <c r="P26" s="88">
        <f t="shared" si="2"/>
        <v>0</v>
      </c>
      <c r="Q26" s="86">
        <f t="shared" si="3"/>
        <v>0</v>
      </c>
    </row>
    <row r="27" spans="1:17" ht="19.95" customHeight="1" x14ac:dyDescent="0.25">
      <c r="A27" s="80"/>
      <c r="B27" s="67" t="s">
        <v>98</v>
      </c>
      <c r="D27" s="89"/>
      <c r="E27" s="67" t="s">
        <v>99</v>
      </c>
      <c r="F27" s="90"/>
      <c r="G27" s="67" t="s">
        <v>100</v>
      </c>
      <c r="J27" s="91"/>
      <c r="K27" s="92"/>
      <c r="L27" s="92"/>
      <c r="M27" s="93"/>
      <c r="N27" s="86">
        <f t="shared" si="1"/>
        <v>0</v>
      </c>
      <c r="O27" s="87">
        <f t="shared" si="0"/>
        <v>0</v>
      </c>
      <c r="P27" s="88">
        <f t="shared" si="2"/>
        <v>0</v>
      </c>
      <c r="Q27" s="86">
        <f t="shared" si="3"/>
        <v>0</v>
      </c>
    </row>
    <row r="28" spans="1:17" ht="19.95" customHeight="1" x14ac:dyDescent="0.25">
      <c r="A28" s="80"/>
      <c r="B28" s="67" t="s">
        <v>98</v>
      </c>
      <c r="D28" s="89"/>
      <c r="E28" s="67" t="s">
        <v>99</v>
      </c>
      <c r="F28" s="90"/>
      <c r="G28" s="67" t="s">
        <v>100</v>
      </c>
      <c r="J28" s="91"/>
      <c r="K28" s="92"/>
      <c r="L28" s="92"/>
      <c r="M28" s="93"/>
      <c r="N28" s="86">
        <f t="shared" si="1"/>
        <v>0</v>
      </c>
      <c r="O28" s="87">
        <f t="shared" si="0"/>
        <v>0</v>
      </c>
      <c r="P28" s="88">
        <f t="shared" si="2"/>
        <v>0</v>
      </c>
      <c r="Q28" s="86">
        <f t="shared" si="3"/>
        <v>0</v>
      </c>
    </row>
    <row r="29" spans="1:17" ht="19.95" customHeight="1" x14ac:dyDescent="0.25">
      <c r="A29" s="80"/>
      <c r="B29" s="67" t="s">
        <v>98</v>
      </c>
      <c r="D29" s="89"/>
      <c r="E29" s="67" t="s">
        <v>99</v>
      </c>
      <c r="F29" s="90"/>
      <c r="G29" s="67" t="s">
        <v>100</v>
      </c>
      <c r="J29" s="91"/>
      <c r="K29" s="92"/>
      <c r="L29" s="92"/>
      <c r="M29" s="93"/>
      <c r="N29" s="86">
        <f t="shared" si="1"/>
        <v>0</v>
      </c>
      <c r="O29" s="87">
        <f t="shared" si="0"/>
        <v>0</v>
      </c>
      <c r="P29" s="88">
        <f t="shared" si="2"/>
        <v>0</v>
      </c>
      <c r="Q29" s="86">
        <f t="shared" si="3"/>
        <v>0</v>
      </c>
    </row>
    <row r="30" spans="1:17" ht="19.95" customHeight="1" x14ac:dyDescent="0.25">
      <c r="A30" s="80"/>
      <c r="B30" s="67" t="s">
        <v>98</v>
      </c>
      <c r="D30" s="89"/>
      <c r="E30" s="67" t="s">
        <v>99</v>
      </c>
      <c r="F30" s="90"/>
      <c r="G30" s="67" t="s">
        <v>100</v>
      </c>
      <c r="J30" s="91"/>
      <c r="K30" s="92"/>
      <c r="L30" s="92"/>
      <c r="M30" s="93"/>
      <c r="N30" s="86">
        <f t="shared" si="1"/>
        <v>0</v>
      </c>
      <c r="O30" s="87">
        <f t="shared" si="0"/>
        <v>0</v>
      </c>
      <c r="P30" s="88">
        <f t="shared" si="2"/>
        <v>0</v>
      </c>
      <c r="Q30" s="86">
        <f t="shared" si="3"/>
        <v>0</v>
      </c>
    </row>
    <row r="31" spans="1:17" ht="19.95" customHeight="1" x14ac:dyDescent="0.25">
      <c r="A31" s="80"/>
      <c r="B31" s="67" t="s">
        <v>98</v>
      </c>
      <c r="D31" s="89"/>
      <c r="E31" s="67" t="s">
        <v>99</v>
      </c>
      <c r="F31" s="90"/>
      <c r="G31" s="67" t="s">
        <v>100</v>
      </c>
      <c r="J31" s="91"/>
      <c r="K31" s="92"/>
      <c r="L31" s="92"/>
      <c r="M31" s="93"/>
      <c r="N31" s="86">
        <f t="shared" si="1"/>
        <v>0</v>
      </c>
      <c r="O31" s="87">
        <f t="shared" si="0"/>
        <v>0</v>
      </c>
      <c r="P31" s="88">
        <f>L31-M31</f>
        <v>0</v>
      </c>
      <c r="Q31" s="86">
        <f>(P31*J31)*12</f>
        <v>0</v>
      </c>
    </row>
    <row r="32" spans="1:17" ht="19.95" customHeight="1" x14ac:dyDescent="0.25">
      <c r="A32" s="80"/>
      <c r="B32" s="67" t="s">
        <v>98</v>
      </c>
      <c r="D32" s="89"/>
      <c r="E32" s="67" t="s">
        <v>99</v>
      </c>
      <c r="F32" s="67" t="s">
        <v>101</v>
      </c>
      <c r="J32" s="91">
        <v>0</v>
      </c>
      <c r="K32" s="95"/>
      <c r="L32" s="95"/>
      <c r="M32" s="95"/>
      <c r="N32" s="95"/>
      <c r="O32" s="95"/>
      <c r="P32" s="95"/>
      <c r="Q32" s="86"/>
    </row>
    <row r="33" spans="1:17" ht="19.95" customHeight="1" x14ac:dyDescent="0.25">
      <c r="A33" s="80"/>
      <c r="B33" s="67" t="s">
        <v>102</v>
      </c>
      <c r="F33" s="273"/>
      <c r="G33" s="273"/>
      <c r="H33" s="273"/>
      <c r="I33" s="273"/>
      <c r="J33" s="273"/>
      <c r="K33" s="273"/>
      <c r="L33" s="96"/>
      <c r="M33" s="96"/>
      <c r="N33" s="95"/>
      <c r="O33" s="85"/>
      <c r="P33" s="95"/>
      <c r="Q33" s="83"/>
    </row>
    <row r="34" spans="1:17" ht="19.95" customHeight="1" x14ac:dyDescent="0.25">
      <c r="B34" s="67" t="s">
        <v>103</v>
      </c>
      <c r="F34" s="296"/>
      <c r="G34" s="296"/>
      <c r="H34" s="296"/>
      <c r="I34" s="296"/>
      <c r="J34" s="296"/>
      <c r="K34" s="296"/>
      <c r="L34" s="95"/>
      <c r="M34" s="95"/>
      <c r="N34" s="95"/>
      <c r="O34" s="93"/>
      <c r="P34" s="95"/>
      <c r="Q34" s="83"/>
    </row>
    <row r="35" spans="1:17" ht="19.95" customHeight="1" x14ac:dyDescent="0.25">
      <c r="A35" s="72"/>
      <c r="B35" s="73" t="s">
        <v>103</v>
      </c>
      <c r="C35" s="73"/>
      <c r="D35" s="73"/>
      <c r="E35" s="73"/>
      <c r="F35" s="273"/>
      <c r="G35" s="273"/>
      <c r="H35" s="273"/>
      <c r="I35" s="273"/>
      <c r="J35" s="273"/>
      <c r="K35" s="273"/>
      <c r="L35" s="97"/>
      <c r="M35" s="97"/>
      <c r="N35" s="97"/>
      <c r="O35" s="85"/>
      <c r="P35" s="97"/>
      <c r="Q35" s="83"/>
    </row>
    <row r="36" spans="1:17" ht="19.95" customHeight="1" x14ac:dyDescent="0.25">
      <c r="A36" s="80"/>
      <c r="C36" s="67" t="s">
        <v>150</v>
      </c>
      <c r="J36" s="95">
        <f>SUM(J7:J32)</f>
        <v>0</v>
      </c>
      <c r="K36" s="95"/>
      <c r="L36" s="95"/>
      <c r="M36" s="95"/>
      <c r="N36" s="95"/>
      <c r="O36" s="98">
        <f>IF(OR(O7="Error",O8="Error",O9="Error",O10="Error",O11="Error",O12="Error",O13="Error",O14="Error",O15="Error",O16="Error",O17="Error",O18="Error",O19="Error",O20="Error",O21="Error",O22="Error",O23="Error",O24="Error",O25="Error",O26="Error",O27="Error",O28="Error",O29="Error",O30="Error",O31="Error",O33="Error"),"Error",IF($J$36="Error","Error",SUM(O7:O35)))</f>
        <v>0</v>
      </c>
      <c r="P36" s="95"/>
      <c r="Q36" s="99">
        <f>IF($J$36="Error","Error",SUM(Q7:Q35))</f>
        <v>0</v>
      </c>
    </row>
    <row r="37" spans="1:17" ht="19.95" customHeight="1" x14ac:dyDescent="0.25">
      <c r="A37" s="72"/>
      <c r="B37" s="73"/>
      <c r="C37" s="73" t="s">
        <v>104</v>
      </c>
      <c r="D37" s="73"/>
      <c r="E37" s="73"/>
      <c r="F37" s="100"/>
      <c r="G37" s="73" t="s">
        <v>105</v>
      </c>
      <c r="H37" s="73"/>
      <c r="I37" s="73"/>
      <c r="J37" s="97"/>
      <c r="K37" s="97"/>
      <c r="L37" s="97"/>
      <c r="M37" s="97"/>
      <c r="N37" s="97"/>
      <c r="O37" s="101" t="str">
        <f>IF($F$37&lt;0.05,"Error",($F$37*O36))</f>
        <v>Error</v>
      </c>
      <c r="P37" s="97"/>
      <c r="Q37" s="102" t="str">
        <f>IF($F$37&lt;0.05,"Error",($F$37*Q36))</f>
        <v>Error</v>
      </c>
    </row>
    <row r="38" spans="1:17" ht="19.95" customHeight="1" x14ac:dyDescent="0.25">
      <c r="A38" s="103" t="s">
        <v>106</v>
      </c>
      <c r="B38" s="104"/>
      <c r="C38" s="104"/>
      <c r="D38" s="104"/>
      <c r="E38" s="104"/>
      <c r="F38" s="104"/>
      <c r="G38" s="104"/>
      <c r="H38" s="104"/>
      <c r="I38" s="104"/>
      <c r="J38" s="105"/>
      <c r="K38" s="105"/>
      <c r="L38" s="105"/>
      <c r="M38" s="105"/>
      <c r="N38" s="105"/>
      <c r="O38" s="105" t="e">
        <f>O36-O37</f>
        <v>#VALUE!</v>
      </c>
      <c r="P38" s="105"/>
      <c r="Q38" s="106" t="e">
        <f>Q36-Q37</f>
        <v>#VALUE!</v>
      </c>
    </row>
    <row r="39" spans="1:17" ht="19.95" customHeight="1" x14ac:dyDescent="0.25">
      <c r="A39" s="80"/>
      <c r="J39" s="95"/>
      <c r="K39" s="95"/>
      <c r="L39" s="95"/>
      <c r="M39" s="95"/>
      <c r="N39" s="95"/>
      <c r="O39" s="95"/>
      <c r="P39" s="95"/>
      <c r="Q39" s="95"/>
    </row>
    <row r="40" spans="1:17" ht="19.95" customHeight="1" x14ac:dyDescent="0.25">
      <c r="A40" s="107" t="s">
        <v>107</v>
      </c>
      <c r="B40" s="69"/>
      <c r="C40" s="69"/>
      <c r="D40" s="69" t="s">
        <v>108</v>
      </c>
      <c r="E40" s="69"/>
      <c r="F40" s="69"/>
      <c r="G40" s="69"/>
      <c r="H40" s="69"/>
      <c r="I40" s="69"/>
      <c r="J40" s="108"/>
      <c r="K40" s="108"/>
      <c r="L40" s="108"/>
      <c r="M40" s="108"/>
      <c r="N40" s="108"/>
      <c r="O40" s="108"/>
      <c r="P40" s="108"/>
      <c r="Q40" s="109"/>
    </row>
    <row r="41" spans="1:17" ht="19.95" customHeight="1" x14ac:dyDescent="0.25">
      <c r="A41" s="80"/>
      <c r="B41" s="67" t="s">
        <v>109</v>
      </c>
      <c r="J41" s="95"/>
      <c r="K41" s="95"/>
      <c r="L41" s="95"/>
      <c r="M41" s="95"/>
      <c r="N41" s="95"/>
      <c r="O41" s="94"/>
      <c r="P41" s="94"/>
      <c r="Q41" s="110"/>
    </row>
    <row r="42" spans="1:17" ht="19.95" customHeight="1" x14ac:dyDescent="0.25">
      <c r="A42" s="80"/>
      <c r="B42" s="67" t="s">
        <v>110</v>
      </c>
      <c r="J42" s="95"/>
      <c r="K42" s="95"/>
      <c r="L42" s="95"/>
      <c r="M42" s="95"/>
      <c r="N42" s="111" t="e">
        <f>O42/$O$38</f>
        <v>#VALUE!</v>
      </c>
      <c r="O42" s="85"/>
      <c r="P42" s="111" t="e">
        <f>Q42/$Q$38</f>
        <v>#VALUE!</v>
      </c>
      <c r="Q42" s="110">
        <f>O42</f>
        <v>0</v>
      </c>
    </row>
    <row r="43" spans="1:17" ht="19.95" customHeight="1" x14ac:dyDescent="0.25">
      <c r="A43" s="80"/>
      <c r="B43" s="67" t="s">
        <v>111</v>
      </c>
      <c r="J43" s="95"/>
      <c r="K43" s="95"/>
      <c r="L43" s="95"/>
      <c r="M43" s="95"/>
      <c r="N43" s="111" t="e">
        <f t="shared" ref="N43:N63" si="4">O43/$O$38</f>
        <v>#VALUE!</v>
      </c>
      <c r="O43" s="93"/>
      <c r="P43" s="111" t="e">
        <f t="shared" ref="P43:P63" si="5">Q43/$Q$38</f>
        <v>#VALUE!</v>
      </c>
      <c r="Q43" s="110">
        <f t="shared" ref="Q43:Q62" si="6">O43</f>
        <v>0</v>
      </c>
    </row>
    <row r="44" spans="1:17" ht="19.95" customHeight="1" x14ac:dyDescent="0.25">
      <c r="A44" s="80"/>
      <c r="B44" s="67" t="s">
        <v>41</v>
      </c>
      <c r="J44" s="95"/>
      <c r="K44" s="95"/>
      <c r="L44" s="95"/>
      <c r="M44" s="95"/>
      <c r="N44" s="111" t="e">
        <f t="shared" si="4"/>
        <v>#VALUE!</v>
      </c>
      <c r="O44" s="93"/>
      <c r="P44" s="111" t="e">
        <f t="shared" si="5"/>
        <v>#VALUE!</v>
      </c>
      <c r="Q44" s="110">
        <f t="shared" si="6"/>
        <v>0</v>
      </c>
    </row>
    <row r="45" spans="1:17" ht="19.95" customHeight="1" x14ac:dyDescent="0.25">
      <c r="A45" s="80"/>
      <c r="B45" s="67" t="s">
        <v>112</v>
      </c>
      <c r="J45" s="95"/>
      <c r="K45" s="95"/>
      <c r="L45" s="95"/>
      <c r="M45" s="95"/>
      <c r="N45" s="111" t="e">
        <f t="shared" si="4"/>
        <v>#VALUE!</v>
      </c>
      <c r="O45" s="93"/>
      <c r="P45" s="111" t="e">
        <f t="shared" si="5"/>
        <v>#VALUE!</v>
      </c>
      <c r="Q45" s="110">
        <f t="shared" si="6"/>
        <v>0</v>
      </c>
    </row>
    <row r="46" spans="1:17" ht="19.95" customHeight="1" x14ac:dyDescent="0.25">
      <c r="A46" s="80"/>
      <c r="B46" s="67" t="s">
        <v>113</v>
      </c>
      <c r="J46" s="95"/>
      <c r="K46" s="95"/>
      <c r="L46" s="95"/>
      <c r="M46" s="95"/>
      <c r="N46" s="111" t="e">
        <f t="shared" si="4"/>
        <v>#VALUE!</v>
      </c>
      <c r="O46" s="93"/>
      <c r="P46" s="111" t="e">
        <f t="shared" si="5"/>
        <v>#VALUE!</v>
      </c>
      <c r="Q46" s="110">
        <f t="shared" si="6"/>
        <v>0</v>
      </c>
    </row>
    <row r="47" spans="1:17" ht="19.95" customHeight="1" x14ac:dyDescent="0.25">
      <c r="A47" s="80"/>
      <c r="B47" s="67" t="s">
        <v>114</v>
      </c>
      <c r="J47" s="95"/>
      <c r="K47" s="95"/>
      <c r="L47" s="95"/>
      <c r="M47" s="95"/>
      <c r="N47" s="111" t="e">
        <f t="shared" si="4"/>
        <v>#VALUE!</v>
      </c>
      <c r="O47" s="93"/>
      <c r="P47" s="111" t="e">
        <f t="shared" si="5"/>
        <v>#VALUE!</v>
      </c>
      <c r="Q47" s="110">
        <f t="shared" si="6"/>
        <v>0</v>
      </c>
    </row>
    <row r="48" spans="1:17" ht="19.95" customHeight="1" x14ac:dyDescent="0.25">
      <c r="A48" s="80"/>
      <c r="B48" s="67" t="s">
        <v>115</v>
      </c>
      <c r="J48" s="95"/>
      <c r="K48" s="95"/>
      <c r="L48" s="95"/>
      <c r="M48" s="95"/>
      <c r="N48" s="111" t="e">
        <f t="shared" si="4"/>
        <v>#VALUE!</v>
      </c>
      <c r="O48" s="93"/>
      <c r="P48" s="111" t="e">
        <f t="shared" si="5"/>
        <v>#VALUE!</v>
      </c>
      <c r="Q48" s="110">
        <f t="shared" si="6"/>
        <v>0</v>
      </c>
    </row>
    <row r="49" spans="1:17" ht="19.95" customHeight="1" x14ac:dyDescent="0.25">
      <c r="A49" s="80"/>
      <c r="B49" s="67" t="s">
        <v>116</v>
      </c>
      <c r="J49" s="95"/>
      <c r="K49" s="95"/>
      <c r="L49" s="95"/>
      <c r="M49" s="95"/>
      <c r="N49" s="111" t="e">
        <f t="shared" si="4"/>
        <v>#VALUE!</v>
      </c>
      <c r="O49" s="93"/>
      <c r="P49" s="111" t="e">
        <f t="shared" si="5"/>
        <v>#VALUE!</v>
      </c>
      <c r="Q49" s="110">
        <f t="shared" si="6"/>
        <v>0</v>
      </c>
    </row>
    <row r="50" spans="1:17" ht="19.95" customHeight="1" x14ac:dyDescent="0.25">
      <c r="A50" s="80"/>
      <c r="B50" s="67" t="s">
        <v>117</v>
      </c>
      <c r="J50" s="95"/>
      <c r="K50" s="95"/>
      <c r="L50" s="95"/>
      <c r="M50" s="95"/>
      <c r="N50" s="111" t="e">
        <f t="shared" si="4"/>
        <v>#VALUE!</v>
      </c>
      <c r="O50" s="93"/>
      <c r="P50" s="111" t="e">
        <f t="shared" si="5"/>
        <v>#VALUE!</v>
      </c>
      <c r="Q50" s="110">
        <f t="shared" si="6"/>
        <v>0</v>
      </c>
    </row>
    <row r="51" spans="1:17" ht="19.95" customHeight="1" x14ac:dyDescent="0.25">
      <c r="A51" s="80"/>
      <c r="B51" s="67" t="s">
        <v>118</v>
      </c>
      <c r="J51" s="95"/>
      <c r="K51" s="95"/>
      <c r="L51" s="95"/>
      <c r="M51" s="95"/>
      <c r="N51" s="111" t="e">
        <f t="shared" si="4"/>
        <v>#VALUE!</v>
      </c>
      <c r="O51" s="93"/>
      <c r="P51" s="111" t="e">
        <f t="shared" si="5"/>
        <v>#VALUE!</v>
      </c>
      <c r="Q51" s="110">
        <f t="shared" si="6"/>
        <v>0</v>
      </c>
    </row>
    <row r="52" spans="1:17" ht="19.95" customHeight="1" x14ac:dyDescent="0.25">
      <c r="A52" s="80"/>
      <c r="B52" s="67" t="s">
        <v>119</v>
      </c>
      <c r="J52" s="95"/>
      <c r="K52" s="95"/>
      <c r="L52" s="95"/>
      <c r="M52" s="95"/>
      <c r="N52" s="111" t="e">
        <f t="shared" si="4"/>
        <v>#VALUE!</v>
      </c>
      <c r="O52" s="93"/>
      <c r="P52" s="111" t="e">
        <f t="shared" si="5"/>
        <v>#VALUE!</v>
      </c>
      <c r="Q52" s="110">
        <f t="shared" si="6"/>
        <v>0</v>
      </c>
    </row>
    <row r="53" spans="1:17" ht="19.95" customHeight="1" x14ac:dyDescent="0.25">
      <c r="A53" s="80"/>
      <c r="B53" s="67" t="s">
        <v>120</v>
      </c>
      <c r="J53" s="95"/>
      <c r="K53" s="95"/>
      <c r="L53" s="95"/>
      <c r="M53" s="95"/>
      <c r="N53" s="111" t="e">
        <f t="shared" si="4"/>
        <v>#VALUE!</v>
      </c>
      <c r="O53" s="93"/>
      <c r="P53" s="111" t="e">
        <f t="shared" si="5"/>
        <v>#VALUE!</v>
      </c>
      <c r="Q53" s="110">
        <f t="shared" si="6"/>
        <v>0</v>
      </c>
    </row>
    <row r="54" spans="1:17" ht="19.95" customHeight="1" x14ac:dyDescent="0.25">
      <c r="A54" s="80"/>
      <c r="B54" s="67" t="s">
        <v>121</v>
      </c>
      <c r="J54" s="95"/>
      <c r="K54" s="95"/>
      <c r="L54" s="95"/>
      <c r="M54" s="95"/>
      <c r="N54" s="111" t="e">
        <f t="shared" si="4"/>
        <v>#VALUE!</v>
      </c>
      <c r="O54" s="93"/>
      <c r="P54" s="111" t="e">
        <f t="shared" si="5"/>
        <v>#VALUE!</v>
      </c>
      <c r="Q54" s="110">
        <f t="shared" si="6"/>
        <v>0</v>
      </c>
    </row>
    <row r="55" spans="1:17" ht="19.95" customHeight="1" x14ac:dyDescent="0.25">
      <c r="A55" s="80"/>
      <c r="B55" s="67" t="s">
        <v>122</v>
      </c>
      <c r="J55" s="95"/>
      <c r="K55" s="95"/>
      <c r="L55" s="95"/>
      <c r="M55" s="95"/>
      <c r="N55" s="111" t="e">
        <f t="shared" si="4"/>
        <v>#VALUE!</v>
      </c>
      <c r="O55" s="93"/>
      <c r="P55" s="111" t="e">
        <f t="shared" si="5"/>
        <v>#VALUE!</v>
      </c>
      <c r="Q55" s="110">
        <f t="shared" si="6"/>
        <v>0</v>
      </c>
    </row>
    <row r="56" spans="1:17" ht="19.95" customHeight="1" x14ac:dyDescent="0.25">
      <c r="A56" s="80"/>
      <c r="B56" s="67" t="s">
        <v>46</v>
      </c>
      <c r="J56" s="95"/>
      <c r="K56" s="95"/>
      <c r="L56" s="95"/>
      <c r="M56" s="95"/>
      <c r="N56" s="111" t="e">
        <f t="shared" si="4"/>
        <v>#VALUE!</v>
      </c>
      <c r="O56" s="93"/>
      <c r="P56" s="111" t="e">
        <f t="shared" si="5"/>
        <v>#VALUE!</v>
      </c>
      <c r="Q56" s="110">
        <f t="shared" si="6"/>
        <v>0</v>
      </c>
    </row>
    <row r="57" spans="1:17" ht="19.95" customHeight="1" x14ac:dyDescent="0.25">
      <c r="A57" s="80"/>
      <c r="B57" s="67" t="s">
        <v>45</v>
      </c>
      <c r="J57" s="95"/>
      <c r="K57" s="95"/>
      <c r="L57" s="95"/>
      <c r="M57" s="95"/>
      <c r="N57" s="111" t="e">
        <f t="shared" si="4"/>
        <v>#VALUE!</v>
      </c>
      <c r="O57" s="93"/>
      <c r="P57" s="111" t="e">
        <f t="shared" si="5"/>
        <v>#VALUE!</v>
      </c>
      <c r="Q57" s="110">
        <f t="shared" si="6"/>
        <v>0</v>
      </c>
    </row>
    <row r="58" spans="1:17" ht="19.95" customHeight="1" x14ac:dyDescent="0.25">
      <c r="A58" s="80"/>
      <c r="B58" s="67" t="s">
        <v>123</v>
      </c>
      <c r="J58" s="95"/>
      <c r="K58" s="95"/>
      <c r="L58" s="95"/>
      <c r="M58" s="95"/>
      <c r="N58" s="111" t="e">
        <f t="shared" si="4"/>
        <v>#VALUE!</v>
      </c>
      <c r="O58" s="93"/>
      <c r="P58" s="111" t="e">
        <f t="shared" si="5"/>
        <v>#VALUE!</v>
      </c>
      <c r="Q58" s="110">
        <f t="shared" si="6"/>
        <v>0</v>
      </c>
    </row>
    <row r="59" spans="1:17" ht="19.95" customHeight="1" x14ac:dyDescent="0.25">
      <c r="A59" s="80"/>
      <c r="B59" s="67" t="s">
        <v>124</v>
      </c>
      <c r="J59" s="95"/>
      <c r="K59" s="95"/>
      <c r="L59" s="95"/>
      <c r="M59" s="95"/>
      <c r="N59" s="111" t="e">
        <f t="shared" si="4"/>
        <v>#VALUE!</v>
      </c>
      <c r="O59" s="93"/>
      <c r="P59" s="111" t="e">
        <f t="shared" si="5"/>
        <v>#VALUE!</v>
      </c>
      <c r="Q59" s="110">
        <f t="shared" si="6"/>
        <v>0</v>
      </c>
    </row>
    <row r="60" spans="1:17" ht="19.95" customHeight="1" x14ac:dyDescent="0.25">
      <c r="A60" s="80"/>
      <c r="B60" s="67" t="s">
        <v>125</v>
      </c>
      <c r="J60" s="95"/>
      <c r="K60" s="95"/>
      <c r="L60" s="95"/>
      <c r="M60" s="95"/>
      <c r="N60" s="111" t="e">
        <f t="shared" si="4"/>
        <v>#VALUE!</v>
      </c>
      <c r="O60" s="93"/>
      <c r="P60" s="111" t="e">
        <f t="shared" si="5"/>
        <v>#VALUE!</v>
      </c>
      <c r="Q60" s="110">
        <f t="shared" si="6"/>
        <v>0</v>
      </c>
    </row>
    <row r="61" spans="1:17" ht="19.95" customHeight="1" x14ac:dyDescent="0.25">
      <c r="A61" s="80"/>
      <c r="B61" s="67" t="s">
        <v>2</v>
      </c>
      <c r="D61" s="273"/>
      <c r="E61" s="273"/>
      <c r="F61" s="273"/>
      <c r="G61" s="273"/>
      <c r="H61" s="273"/>
      <c r="I61" s="273"/>
      <c r="J61" s="273"/>
      <c r="K61" s="273"/>
      <c r="L61" s="95"/>
      <c r="M61" s="95"/>
      <c r="N61" s="111" t="e">
        <f t="shared" si="4"/>
        <v>#VALUE!</v>
      </c>
      <c r="O61" s="93"/>
      <c r="P61" s="111" t="e">
        <f t="shared" si="5"/>
        <v>#VALUE!</v>
      </c>
      <c r="Q61" s="110">
        <f t="shared" si="6"/>
        <v>0</v>
      </c>
    </row>
    <row r="62" spans="1:17" ht="19.95" customHeight="1" x14ac:dyDescent="0.25">
      <c r="A62" s="72"/>
      <c r="B62" s="73" t="s">
        <v>2</v>
      </c>
      <c r="C62" s="73"/>
      <c r="D62" s="273"/>
      <c r="E62" s="273"/>
      <c r="F62" s="273"/>
      <c r="G62" s="273"/>
      <c r="H62" s="273"/>
      <c r="I62" s="273"/>
      <c r="J62" s="273"/>
      <c r="K62" s="273"/>
      <c r="L62" s="97"/>
      <c r="M62" s="97"/>
      <c r="N62" s="112" t="e">
        <f t="shared" si="4"/>
        <v>#VALUE!</v>
      </c>
      <c r="O62" s="113"/>
      <c r="P62" s="112" t="e">
        <f t="shared" si="5"/>
        <v>#VALUE!</v>
      </c>
      <c r="Q62" s="114">
        <f t="shared" si="6"/>
        <v>0</v>
      </c>
    </row>
    <row r="63" spans="1:17" ht="19.95" customHeight="1" x14ac:dyDescent="0.25">
      <c r="A63" s="103"/>
      <c r="B63" s="104"/>
      <c r="C63" s="104" t="s">
        <v>126</v>
      </c>
      <c r="D63" s="104"/>
      <c r="E63" s="104"/>
      <c r="F63" s="104"/>
      <c r="G63" s="104"/>
      <c r="H63" s="104"/>
      <c r="I63" s="104"/>
      <c r="J63" s="105"/>
      <c r="K63" s="105"/>
      <c r="L63" s="105"/>
      <c r="M63" s="105"/>
      <c r="N63" s="115" t="e">
        <f t="shared" si="4"/>
        <v>#VALUE!</v>
      </c>
      <c r="O63" s="105">
        <f>SUM(O42:O62)</f>
        <v>0</v>
      </c>
      <c r="P63" s="115" t="e">
        <f t="shared" si="5"/>
        <v>#VALUE!</v>
      </c>
      <c r="Q63" s="106">
        <f>SUM(Q42:Q62)</f>
        <v>0</v>
      </c>
    </row>
    <row r="64" spans="1:17" ht="19.95" customHeight="1" x14ac:dyDescent="0.25">
      <c r="A64" s="80"/>
      <c r="B64" s="67" t="s">
        <v>127</v>
      </c>
      <c r="J64" s="95"/>
      <c r="K64" s="95"/>
      <c r="L64" s="95"/>
      <c r="M64" s="95"/>
      <c r="N64" s="111"/>
      <c r="O64" s="95"/>
      <c r="P64" s="111"/>
      <c r="Q64" s="86"/>
    </row>
    <row r="65" spans="1:17" ht="19.95" customHeight="1" x14ac:dyDescent="0.25">
      <c r="A65" s="80"/>
      <c r="B65" s="67" t="s">
        <v>128</v>
      </c>
      <c r="J65" s="95"/>
      <c r="K65" s="95"/>
      <c r="L65" s="95"/>
      <c r="M65" s="95"/>
      <c r="N65" s="111" t="e">
        <f t="shared" ref="N65:N73" si="7">O65/$O$38</f>
        <v>#VALUE!</v>
      </c>
      <c r="O65" s="85"/>
      <c r="P65" s="111" t="e">
        <f t="shared" ref="P65:P73" si="8">Q65/$Q$38</f>
        <v>#VALUE!</v>
      </c>
      <c r="Q65" s="110">
        <f>O65</f>
        <v>0</v>
      </c>
    </row>
    <row r="66" spans="1:17" ht="19.95" customHeight="1" x14ac:dyDescent="0.25">
      <c r="A66" s="80"/>
      <c r="B66" s="67" t="s">
        <v>129</v>
      </c>
      <c r="J66" s="95"/>
      <c r="K66" s="95"/>
      <c r="L66" s="95"/>
      <c r="M66" s="95"/>
      <c r="N66" s="111" t="e">
        <f t="shared" si="7"/>
        <v>#VALUE!</v>
      </c>
      <c r="O66" s="85"/>
      <c r="P66" s="111" t="e">
        <f t="shared" si="8"/>
        <v>#VALUE!</v>
      </c>
      <c r="Q66" s="110">
        <f t="shared" ref="Q66:Q71" si="9">O66</f>
        <v>0</v>
      </c>
    </row>
    <row r="67" spans="1:17" ht="19.95" customHeight="1" x14ac:dyDescent="0.25">
      <c r="A67" s="80"/>
      <c r="B67" s="67" t="s">
        <v>130</v>
      </c>
      <c r="J67" s="95"/>
      <c r="K67" s="95"/>
      <c r="L67" s="95"/>
      <c r="M67" s="95"/>
      <c r="N67" s="111" t="e">
        <f t="shared" si="7"/>
        <v>#VALUE!</v>
      </c>
      <c r="O67" s="85"/>
      <c r="P67" s="111" t="e">
        <f t="shared" si="8"/>
        <v>#VALUE!</v>
      </c>
      <c r="Q67" s="110">
        <f t="shared" si="9"/>
        <v>0</v>
      </c>
    </row>
    <row r="68" spans="1:17" ht="19.95" customHeight="1" x14ac:dyDescent="0.25">
      <c r="A68" s="80"/>
      <c r="B68" s="67" t="s">
        <v>131</v>
      </c>
      <c r="J68" s="95"/>
      <c r="K68" s="95"/>
      <c r="L68" s="95"/>
      <c r="M68" s="95"/>
      <c r="N68" s="111" t="e">
        <f t="shared" si="7"/>
        <v>#VALUE!</v>
      </c>
      <c r="O68" s="85"/>
      <c r="P68" s="111" t="e">
        <f t="shared" si="8"/>
        <v>#VALUE!</v>
      </c>
      <c r="Q68" s="110">
        <f t="shared" si="9"/>
        <v>0</v>
      </c>
    </row>
    <row r="69" spans="1:17" ht="19.95" customHeight="1" x14ac:dyDescent="0.25">
      <c r="A69" s="80"/>
      <c r="B69" s="67" t="s">
        <v>132</v>
      </c>
      <c r="J69" s="95"/>
      <c r="K69" s="95"/>
      <c r="L69" s="95"/>
      <c r="M69" s="95"/>
      <c r="N69" s="111" t="e">
        <f t="shared" si="7"/>
        <v>#VALUE!</v>
      </c>
      <c r="O69" s="85"/>
      <c r="P69" s="111" t="e">
        <f t="shared" si="8"/>
        <v>#VALUE!</v>
      </c>
      <c r="Q69" s="110">
        <f t="shared" si="9"/>
        <v>0</v>
      </c>
    </row>
    <row r="70" spans="1:17" ht="19.95" customHeight="1" x14ac:dyDescent="0.25">
      <c r="A70" s="80"/>
      <c r="B70" s="67" t="s">
        <v>2</v>
      </c>
      <c r="D70" s="273"/>
      <c r="E70" s="273"/>
      <c r="F70" s="273"/>
      <c r="G70" s="273"/>
      <c r="H70" s="273"/>
      <c r="I70" s="273"/>
      <c r="J70" s="273"/>
      <c r="K70" s="273"/>
      <c r="L70" s="95"/>
      <c r="M70" s="95"/>
      <c r="N70" s="111" t="e">
        <f t="shared" si="7"/>
        <v>#VALUE!</v>
      </c>
      <c r="O70" s="85"/>
      <c r="P70" s="111" t="e">
        <f t="shared" si="8"/>
        <v>#VALUE!</v>
      </c>
      <c r="Q70" s="110">
        <f t="shared" si="9"/>
        <v>0</v>
      </c>
    </row>
    <row r="71" spans="1:17" ht="19.95" customHeight="1" x14ac:dyDescent="0.25">
      <c r="A71" s="72"/>
      <c r="B71" s="73" t="s">
        <v>2</v>
      </c>
      <c r="C71" s="73"/>
      <c r="D71" s="273"/>
      <c r="E71" s="273"/>
      <c r="F71" s="273"/>
      <c r="G71" s="273"/>
      <c r="H71" s="273"/>
      <c r="I71" s="273"/>
      <c r="J71" s="273"/>
      <c r="K71" s="273"/>
      <c r="L71" s="97"/>
      <c r="M71" s="97"/>
      <c r="N71" s="112" t="e">
        <f t="shared" si="7"/>
        <v>#VALUE!</v>
      </c>
      <c r="O71" s="85"/>
      <c r="P71" s="112" t="e">
        <f t="shared" si="8"/>
        <v>#VALUE!</v>
      </c>
      <c r="Q71" s="114">
        <f t="shared" si="9"/>
        <v>0</v>
      </c>
    </row>
    <row r="72" spans="1:17" ht="19.95" customHeight="1" x14ac:dyDescent="0.25">
      <c r="A72" s="103"/>
      <c r="B72" s="104"/>
      <c r="C72" s="104" t="s">
        <v>133</v>
      </c>
      <c r="D72" s="104"/>
      <c r="E72" s="104"/>
      <c r="F72" s="104"/>
      <c r="G72" s="104"/>
      <c r="H72" s="104"/>
      <c r="I72" s="104"/>
      <c r="J72" s="105"/>
      <c r="K72" s="105"/>
      <c r="L72" s="105"/>
      <c r="M72" s="105"/>
      <c r="N72" s="115" t="e">
        <f t="shared" si="7"/>
        <v>#VALUE!</v>
      </c>
      <c r="O72" s="105">
        <f>IF(O68&lt;($J$36*300),"Error",SUM(O65:O71))</f>
        <v>0</v>
      </c>
      <c r="P72" s="115" t="e">
        <f t="shared" si="8"/>
        <v>#VALUE!</v>
      </c>
      <c r="Q72" s="106">
        <f>IF(Q68&lt;($J$36*300),"Error",SUM(Q65:Q71))</f>
        <v>0</v>
      </c>
    </row>
    <row r="73" spans="1:17" ht="19.95" customHeight="1" x14ac:dyDescent="0.25">
      <c r="A73" s="103" t="s">
        <v>134</v>
      </c>
      <c r="B73" s="104"/>
      <c r="C73" s="104"/>
      <c r="D73" s="104"/>
      <c r="E73" s="104"/>
      <c r="F73" s="104"/>
      <c r="G73" s="104"/>
      <c r="H73" s="104"/>
      <c r="I73" s="104"/>
      <c r="J73" s="105"/>
      <c r="K73" s="105"/>
      <c r="L73" s="105"/>
      <c r="M73" s="105"/>
      <c r="N73" s="115" t="e">
        <f t="shared" si="7"/>
        <v>#VALUE!</v>
      </c>
      <c r="O73" s="105">
        <f>IF(O65="Error","Error",O63+O72)</f>
        <v>0</v>
      </c>
      <c r="P73" s="115" t="e">
        <f t="shared" si="8"/>
        <v>#VALUE!</v>
      </c>
      <c r="Q73" s="106">
        <f>IF(Q65="Error","Error",Q63+Q72)</f>
        <v>0</v>
      </c>
    </row>
    <row r="74" spans="1:17" ht="19.95" customHeight="1" thickBot="1" x14ac:dyDescent="0.3">
      <c r="A74" s="116" t="s">
        <v>135</v>
      </c>
      <c r="B74" s="117"/>
      <c r="C74" s="117"/>
      <c r="D74" s="117"/>
      <c r="E74" s="117"/>
      <c r="F74" s="117"/>
      <c r="G74" s="117"/>
      <c r="H74" s="117"/>
      <c r="I74" s="117"/>
      <c r="J74" s="118"/>
      <c r="K74" s="118"/>
      <c r="L74" s="118"/>
      <c r="M74" s="118"/>
      <c r="N74" s="119" t="e">
        <f>O74/$O$38</f>
        <v>#VALUE!</v>
      </c>
      <c r="O74" s="120" t="e">
        <f>IF(O68&gt;=J36*300,O38-O73,"Error")</f>
        <v>#VALUE!</v>
      </c>
      <c r="P74" s="119" t="e">
        <f>Q74/$Q$38</f>
        <v>#VALUE!</v>
      </c>
      <c r="Q74" s="121" t="e">
        <f>Q38-Q73</f>
        <v>#VALUE!</v>
      </c>
    </row>
    <row r="75" spans="1:17" ht="19.95" customHeight="1" thickTop="1" x14ac:dyDescent="0.25">
      <c r="A75" s="80"/>
      <c r="B75" s="67" t="s">
        <v>145</v>
      </c>
      <c r="O75" s="85"/>
      <c r="P75" s="95"/>
      <c r="Q75" s="85"/>
    </row>
    <row r="76" spans="1:17" ht="19.95" customHeight="1" x14ac:dyDescent="0.25">
      <c r="A76" s="76"/>
      <c r="B76" s="67" t="s">
        <v>136</v>
      </c>
      <c r="C76" s="122"/>
      <c r="D76" s="122"/>
      <c r="E76" s="122"/>
      <c r="N76" s="123"/>
      <c r="O76" s="95" t="e">
        <f>O74-O75</f>
        <v>#VALUE!</v>
      </c>
      <c r="P76" s="124"/>
      <c r="Q76" s="86" t="e">
        <f>Q74-Q75</f>
        <v>#VALUE!</v>
      </c>
    </row>
    <row r="77" spans="1:17" ht="19.95" customHeight="1" x14ac:dyDescent="0.25">
      <c r="A77" s="72"/>
      <c r="B77" s="125" t="s">
        <v>146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126" t="e">
        <f>IF(O77&lt;1.15,"DSR Failure"," ")</f>
        <v>#VALUE!</v>
      </c>
      <c r="O77" s="127" t="e">
        <f>O74/O75</f>
        <v>#VALUE!</v>
      </c>
      <c r="P77" s="128" t="e">
        <f>IF(Q77&lt;1.15,"DSR Failure"," ")</f>
        <v>#VALUE!</v>
      </c>
      <c r="Q77" s="129" t="e">
        <f>Q74/Q75</f>
        <v>#VALUE!</v>
      </c>
    </row>
    <row r="78" spans="1:17" ht="19.95" customHeight="1" x14ac:dyDescent="0.25">
      <c r="O78" s="131" t="e">
        <f>IF(O77&lt;1.15, "DSR FAIL","")</f>
        <v>#VALUE!</v>
      </c>
      <c r="Q78" s="131" t="e">
        <f t="shared" ref="Q78" si="10">IF(Q77&lt;1.15, "DSR FAIL","")</f>
        <v>#VALUE!</v>
      </c>
    </row>
    <row r="79" spans="1:17" s="188" customFormat="1" ht="19.95" customHeight="1" x14ac:dyDescent="0.3">
      <c r="A79" s="187" t="s">
        <v>137</v>
      </c>
      <c r="B79" s="188" t="s">
        <v>151</v>
      </c>
    </row>
    <row r="80" spans="1:17" s="188" customFormat="1" ht="19.95" customHeight="1" x14ac:dyDescent="0.3">
      <c r="A80" s="187" t="s">
        <v>138</v>
      </c>
      <c r="B80" s="188" t="s">
        <v>139</v>
      </c>
    </row>
    <row r="81" spans="1:2" s="188" customFormat="1" ht="19.95" customHeight="1" x14ac:dyDescent="0.3">
      <c r="A81" s="187" t="s">
        <v>140</v>
      </c>
      <c r="B81" s="188" t="s">
        <v>141</v>
      </c>
    </row>
    <row r="82" spans="1:2" s="188" customFormat="1" ht="19.95" customHeight="1" x14ac:dyDescent="0.3">
      <c r="A82" s="189" t="s">
        <v>148</v>
      </c>
      <c r="B82" s="190" t="s">
        <v>149</v>
      </c>
    </row>
  </sheetData>
  <mergeCells count="10">
    <mergeCell ref="F35:K35"/>
    <mergeCell ref="D61:K61"/>
    <mergeCell ref="D62:K62"/>
    <mergeCell ref="D70:K70"/>
    <mergeCell ref="D71:K71"/>
    <mergeCell ref="A1:Q1"/>
    <mergeCell ref="A2:Q2"/>
    <mergeCell ref="A3:Q3"/>
    <mergeCell ref="F33:K33"/>
    <mergeCell ref="F34:K34"/>
  </mergeCells>
  <printOptions horizontalCentered="1"/>
  <pageMargins left="0.25" right="0.25" top="0.75" bottom="0.75" header="0.3" footer="0.3"/>
  <pageSetup scale="72" fitToHeight="0" orientation="portrait" r:id="rId1"/>
  <headerFooter>
    <oddFooter>&amp;CPage 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771141C458834484767C57B78CE536" ma:contentTypeVersion="17" ma:contentTypeDescription="Create a new document." ma:contentTypeScope="" ma:versionID="abb21d624bc8aa6f92059730f34fd15d">
  <xsd:schema xmlns:xsd="http://www.w3.org/2001/XMLSchema" xmlns:xs="http://www.w3.org/2001/XMLSchema" xmlns:p="http://schemas.microsoft.com/office/2006/metadata/properties" xmlns:ns2="5915f39f-673f-46ee-bcc4-301e5e6b9243" xmlns:ns3="3689cc9e-a6de-4c01-bfc3-9404219882a3" xmlns:ns4="4494cc7c-873d-4c80-9650-25ed479db56e" targetNamespace="http://schemas.microsoft.com/office/2006/metadata/properties" ma:root="true" ma:fieldsID="2a4de7151dabad411a7bfd9d41155910" ns2:_="" ns3:_="" ns4:_="">
    <xsd:import namespace="5915f39f-673f-46ee-bcc4-301e5e6b9243"/>
    <xsd:import namespace="3689cc9e-a6de-4c01-bfc3-9404219882a3"/>
    <xsd:import namespace="4494cc7c-873d-4c80-9650-25ed479db5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15f39f-673f-46ee-bcc4-301e5e6b9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c0b7209-8b30-4d9f-9476-6b035fe2b6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9cc9e-a6de-4c01-bfc3-9404219882a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4cc7c-873d-4c80-9650-25ed479db56e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45f6509-96f7-4aad-8e21-b6643fd74b83}" ma:internalName="TaxCatchAll" ma:showField="CatchAllData" ma:web="3689cc9e-a6de-4c01-bfc3-9404219882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94cc7c-873d-4c80-9650-25ed479db56e" xsi:nil="true"/>
    <lcf76f155ced4ddcb4097134ff3c332f xmlns="5915f39f-673f-46ee-bcc4-301e5e6b9243">
      <Terms xmlns="http://schemas.microsoft.com/office/infopath/2007/PartnerControls"/>
    </lcf76f155ced4ddcb4097134ff3c332f>
    <SharedWithUsers xmlns="3689cc9e-a6de-4c01-bfc3-9404219882a3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B9AD9FB-82C6-4392-893B-E8471AE98A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D10BB3-1F57-411F-9634-F4BB0A9992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15f39f-673f-46ee-bcc4-301e5e6b9243"/>
    <ds:schemaRef ds:uri="3689cc9e-a6de-4c01-bfc3-9404219882a3"/>
    <ds:schemaRef ds:uri="4494cc7c-873d-4c80-9650-25ed479db5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73DA6C-39C5-4EA6-B885-E8CE253B026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39003EB2-DF2E-4FCF-9EBB-C8F16EB32A86}">
  <ds:schemaRefs>
    <ds:schemaRef ds:uri="http://schemas.microsoft.com/office/2006/metadata/properties"/>
    <ds:schemaRef ds:uri="http://schemas.microsoft.com/office/infopath/2007/PartnerControls"/>
    <ds:schemaRef ds:uri="4494cc7c-873d-4c80-9650-25ed479db56e"/>
    <ds:schemaRef ds:uri="5915f39f-673f-46ee-bcc4-301e5e6b9243"/>
    <ds:schemaRef ds:uri="3689cc9e-a6de-4c01-bfc3-9404219882a3"/>
  </ds:schemaRefs>
</ds:datastoreItem>
</file>

<file path=docMetadata/LabelInfo.xml><?xml version="1.0" encoding="utf-8"?>
<clbl:labelList xmlns:clbl="http://schemas.microsoft.com/office/2020/mipLabelMetadata">
  <clbl:label id="{3847dec6-63b2-43f9-a6d0-58a40aaa1a10}" enabled="0" method="" siteId="{3847dec6-63b2-43f9-a6d0-58a40aaa1a1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Ex A Budget-Uses</vt:lpstr>
      <vt:lpstr>Ex B-1 Unit Sales Revenue</vt:lpstr>
      <vt:lpstr>Ex B-2 Est Proj Revenues</vt:lpstr>
      <vt:lpstr>Ex C Operating Budg</vt:lpstr>
      <vt:lpstr>'Ex A Budget-Uses'!Print_Area</vt:lpstr>
      <vt:lpstr>'Ex B-1 Unit Sales Revenue'!Print_Area</vt:lpstr>
      <vt:lpstr>'Ex B-2 Est Proj Revenues'!Print_Area</vt:lpstr>
      <vt:lpstr>'Ex A Budget-Uses'!Print_Titles</vt:lpstr>
      <vt:lpstr>'Ex B-1 Unit Sales Revenue'!Print_Titles</vt:lpstr>
      <vt:lpstr>'Ex B-2 Est Proj Revenues'!Print_Titles</vt:lpstr>
    </vt:vector>
  </TitlesOfParts>
  <Manager/>
  <Company>hcdch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DMS</dc:creator>
  <cp:keywords/>
  <dc:description/>
  <cp:lastModifiedBy>Palmer, Albert H</cp:lastModifiedBy>
  <cp:revision/>
  <dcterms:created xsi:type="dcterms:W3CDTF">2002-03-10T22:00:12Z</dcterms:created>
  <dcterms:modified xsi:type="dcterms:W3CDTF">2025-03-08T09:03:46Z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Dean, Theresa</vt:lpwstr>
  </property>
  <property fmtid="{D5CDD505-2E9C-101B-9397-08002B2CF9AE}" pid="3" name="Order">
    <vt:lpwstr>10142000.0000000</vt:lpwstr>
  </property>
  <property fmtid="{D5CDD505-2E9C-101B-9397-08002B2CF9AE}" pid="4" name="ComplianceAssetId">
    <vt:lpwstr/>
  </property>
  <property fmtid="{D5CDD505-2E9C-101B-9397-08002B2CF9AE}" pid="5" name="SharedWithUsers">
    <vt:lpwstr/>
  </property>
  <property fmtid="{D5CDD505-2E9C-101B-9397-08002B2CF9AE}" pid="6" name="display_urn:schemas-microsoft-com:office:office#Author">
    <vt:lpwstr>Dean, Theresa</vt:lpwstr>
  </property>
  <property fmtid="{D5CDD505-2E9C-101B-9397-08002B2CF9AE}" pid="7" name="ContentTypeId">
    <vt:lpwstr>0x010100DE771141C458834484767C57B78CE536</vt:lpwstr>
  </property>
  <property fmtid="{D5CDD505-2E9C-101B-9397-08002B2CF9AE}" pid="8" name="MediaServiceImageTags">
    <vt:lpwstr/>
  </property>
</Properties>
</file>