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hawaiioimt.sharepoint.com/sites/dbedt-hhfdc/DB_Document_Library/DEV Section/Misc/DURF/CURRENT App/"/>
    </mc:Choice>
  </mc:AlternateContent>
  <xr:revisionPtr revIDLastSave="903" documentId="13_ncr:1_{17E3C305-7EF0-497E-8BFA-806D05536125}" xr6:coauthVersionLast="47" xr6:coauthVersionMax="47" xr10:uidLastSave="{D30B6017-9E40-4639-BC2B-E1F73C9BA78A}"/>
  <bookViews>
    <workbookView xWindow="19220" yWindow="260" windowWidth="17710" windowHeight="19800" tabRatio="781" xr2:uid="{871E3DDB-CCB2-4C33-BFC0-9F410FCE8561}"/>
  </bookViews>
  <sheets>
    <sheet name="Cover Letter" sheetId="19" r:id="rId1"/>
    <sheet name="Instructions" sheetId="20" r:id="rId2"/>
    <sheet name="I. Applicant Info" sheetId="3" r:id="rId3"/>
    <sheet name="II. Site Info" sheetId="7" r:id="rId4"/>
    <sheet name="III. Prj. Description" sheetId="5" r:id="rId5"/>
    <sheet name="IV. Target Population" sheetId="8" r:id="rId6"/>
    <sheet name="V. Sources " sheetId="6" r:id="rId7"/>
    <sheet name="VI. Prj. Budget-Uses" sheetId="9" r:id="rId8"/>
    <sheet name="VII. Prj. Budget-Rehab" sheetId="10" r:id="rId9"/>
    <sheet name="VIII. Unit Mix &amp; Sales Revenue" sheetId="16" r:id="rId10"/>
    <sheet name="IX. Constrn. Disb. &amp; Fund" sheetId="13" r:id="rId11"/>
    <sheet name="X. Estimated Project Revenues" sheetId="18" r:id="rId12"/>
    <sheet name="XI. HOA Estimated Costs" sheetId="17" r:id="rId13"/>
    <sheet name="Certification &amp; Assurances" sheetId="21" r:id="rId14"/>
    <sheet name="Credit Authorization" sheetId="22" r:id="rId15"/>
    <sheet name="Questions" sheetId="23" r:id="rId16"/>
    <sheet name="Environmental Questionnaire" sheetId="24" r:id="rId17"/>
    <sheet name="Exhibit 8" sheetId="25" r:id="rId18"/>
    <sheet name="Market Analysis Affidavit" sheetId="26" r:id="rId19"/>
    <sheet name="Owner Developer Affidavit" sheetId="27" r:id="rId20"/>
    <sheet name="DataVal" sheetId="28" r:id="rId21"/>
  </sheets>
  <definedNames>
    <definedName name="_xlnm.Print_Area" localSheetId="13">'Certification &amp; Assurances'!$A$1:$L$73</definedName>
    <definedName name="_xlnm.Print_Area" localSheetId="16">'Environmental Questionnaire'!$A$1:$L$377</definedName>
    <definedName name="_xlnm.Print_Area" localSheetId="4">'III. Prj. Description'!$A$1:$O$286</definedName>
    <definedName name="_xlnm.Print_Area" localSheetId="1">Instructions!$A$1:$I$68</definedName>
    <definedName name="_xlnm.Print_Area" localSheetId="15">Questions!$A$1:$L$38</definedName>
    <definedName name="_xlnm.Print_Area" localSheetId="9">'VIII. Unit Mix &amp; Sales Revenue'!$A$1:$K$39</definedName>
    <definedName name="_xlnm.Print_Area" localSheetId="11">'X. Estimated Project Revenues'!$A$1:$I$48</definedName>
    <definedName name="_xlnm.Print_Titles" localSheetId="13">'Certification &amp; Assurances'!$1:$3</definedName>
    <definedName name="_xlnm.Print_Titles" localSheetId="0">'Cover Letter'!$1:$3</definedName>
    <definedName name="_xlnm.Print_Titles" localSheetId="14">'Credit Authorization'!$1:$3</definedName>
    <definedName name="_xlnm.Print_Titles" localSheetId="16">'Environmental Questionnaire'!$1:$3</definedName>
    <definedName name="_xlnm.Print_Titles" localSheetId="17">'Exhibit 8'!$1:$7</definedName>
    <definedName name="_xlnm.Print_Titles" localSheetId="2">'I. Applicant Info'!$1:$3</definedName>
    <definedName name="_xlnm.Print_Titles" localSheetId="3">'II. Site Info'!$1:$3</definedName>
    <definedName name="_xlnm.Print_Titles" localSheetId="4">'III. Prj. Description'!$1:$3</definedName>
    <definedName name="_xlnm.Print_Titles" localSheetId="1">Instructions!$1:$3</definedName>
    <definedName name="_xlnm.Print_Titles" localSheetId="5">'IV. Target Population'!$1:$3</definedName>
    <definedName name="_xlnm.Print_Titles" localSheetId="10">'IX. Constrn. Disb. &amp; Fund'!$A:$E,'IX. Constrn. Disb. &amp; Fund'!$1:$3</definedName>
    <definedName name="_xlnm.Print_Titles" localSheetId="18">'Market Analysis Affidavit'!$1:$4</definedName>
    <definedName name="_xlnm.Print_Titles" localSheetId="19">'Owner Developer Affidavit'!$1:$4</definedName>
    <definedName name="_xlnm.Print_Titles" localSheetId="15">Questions!$1:$3</definedName>
    <definedName name="_xlnm.Print_Titles" localSheetId="6">'V. Sources '!$1:$3</definedName>
    <definedName name="_xlnm.Print_Titles" localSheetId="7">'VI. Prj. Budget-Uses'!$1:$11</definedName>
    <definedName name="_xlnm.Print_Titles" localSheetId="8">'VII. Prj. Budget-Rehab'!$1:$3</definedName>
    <definedName name="_xlnm.Print_Titles" localSheetId="9">'VIII. Unit Mix &amp; Sales Revenue'!$1:$3</definedName>
    <definedName name="_xlnm.Print_Titles" localSheetId="11">'X. Estimated Project Revenues'!$1:$3</definedName>
    <definedName name="_xlnm.Print_Titles" localSheetId="12">'XI. HOA Estimated Costs'!$1:$11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6" l="1"/>
  <c r="I14" i="16"/>
  <c r="I15" i="16"/>
  <c r="I16" i="16"/>
  <c r="I17" i="16"/>
  <c r="I18" i="16"/>
  <c r="I19" i="16"/>
  <c r="I20" i="16"/>
  <c r="I21" i="16"/>
  <c r="I22" i="16"/>
  <c r="I23" i="16"/>
  <c r="I10" i="16"/>
  <c r="I11" i="16"/>
  <c r="I12" i="16"/>
  <c r="BC84" i="13"/>
  <c r="BC70" i="13"/>
  <c r="BC71" i="13"/>
  <c r="BC78" i="13"/>
  <c r="BC79" i="13"/>
  <c r="BC80" i="13"/>
  <c r="BC81" i="13"/>
  <c r="BC82" i="13"/>
  <c r="BC83" i="13"/>
  <c r="BA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AG117" i="13"/>
  <c r="AH117" i="13"/>
  <c r="AI117" i="13"/>
  <c r="AJ117" i="13"/>
  <c r="AK117" i="13"/>
  <c r="AL117" i="13"/>
  <c r="AM117" i="13"/>
  <c r="AN117" i="13"/>
  <c r="AO117" i="13"/>
  <c r="AP117" i="13"/>
  <c r="AQ117" i="13"/>
  <c r="AR117" i="13"/>
  <c r="AS117" i="13"/>
  <c r="AT117" i="13"/>
  <c r="AU117" i="13"/>
  <c r="AV117" i="13"/>
  <c r="AW117" i="13"/>
  <c r="AX117" i="13"/>
  <c r="AY117" i="13"/>
  <c r="AZ117" i="13"/>
  <c r="G85" i="13"/>
  <c r="G115" i="13" s="1"/>
  <c r="H85" i="13"/>
  <c r="I85" i="13"/>
  <c r="I115" i="13" s="1"/>
  <c r="J85" i="13"/>
  <c r="K85" i="13"/>
  <c r="L85" i="13"/>
  <c r="M85" i="13"/>
  <c r="N85" i="13"/>
  <c r="O85" i="13"/>
  <c r="P85" i="13"/>
  <c r="Q85" i="13"/>
  <c r="R85" i="13"/>
  <c r="R115" i="13" s="1"/>
  <c r="S85" i="13"/>
  <c r="S115" i="13" s="1"/>
  <c r="T85" i="13"/>
  <c r="U85" i="13"/>
  <c r="U115" i="13" s="1"/>
  <c r="V85" i="13"/>
  <c r="W85" i="13"/>
  <c r="X85" i="13"/>
  <c r="Y85" i="13"/>
  <c r="Z85" i="13"/>
  <c r="AA85" i="13"/>
  <c r="AB85" i="13"/>
  <c r="AC85" i="13"/>
  <c r="AD85" i="13"/>
  <c r="AD115" i="13" s="1"/>
  <c r="AE85" i="13"/>
  <c r="AE115" i="13" s="1"/>
  <c r="AF85" i="13"/>
  <c r="AG85" i="13"/>
  <c r="AG115" i="13" s="1"/>
  <c r="AH85" i="13"/>
  <c r="AI85" i="13"/>
  <c r="AJ85" i="13"/>
  <c r="AK85" i="13"/>
  <c r="AL85" i="13"/>
  <c r="AM85" i="13"/>
  <c r="AN85" i="13"/>
  <c r="AO85" i="13"/>
  <c r="AP85" i="13"/>
  <c r="AP115" i="13" s="1"/>
  <c r="AQ85" i="13"/>
  <c r="AQ115" i="13" s="1"/>
  <c r="AR85" i="13"/>
  <c r="AS85" i="13"/>
  <c r="AS115" i="13" s="1"/>
  <c r="AT85" i="13"/>
  <c r="AU85" i="13"/>
  <c r="AV85" i="13"/>
  <c r="AW85" i="13"/>
  <c r="AX85" i="13"/>
  <c r="AY85" i="13"/>
  <c r="AZ85" i="13"/>
  <c r="BA85" i="13"/>
  <c r="F85" i="13"/>
  <c r="BC85" i="13" s="1"/>
  <c r="H115" i="13"/>
  <c r="J115" i="13"/>
  <c r="K115" i="13"/>
  <c r="L115" i="13"/>
  <c r="M115" i="13"/>
  <c r="N115" i="13"/>
  <c r="O115" i="13"/>
  <c r="P115" i="13"/>
  <c r="Q115" i="13"/>
  <c r="T115" i="13"/>
  <c r="V115" i="13"/>
  <c r="W115" i="13"/>
  <c r="X115" i="13"/>
  <c r="Y115" i="13"/>
  <c r="Z115" i="13"/>
  <c r="AA115" i="13"/>
  <c r="AB115" i="13"/>
  <c r="AC115" i="13"/>
  <c r="AF115" i="13"/>
  <c r="AH115" i="13"/>
  <c r="AI115" i="13"/>
  <c r="AJ115" i="13"/>
  <c r="AK115" i="13"/>
  <c r="AL115" i="13"/>
  <c r="AM115" i="13"/>
  <c r="AN115" i="13"/>
  <c r="AO115" i="13"/>
  <c r="AR115" i="13"/>
  <c r="AT115" i="13"/>
  <c r="AU115" i="13"/>
  <c r="AV115" i="13"/>
  <c r="AW115" i="13"/>
  <c r="AX115" i="13"/>
  <c r="AY115" i="13"/>
  <c r="AZ115" i="13"/>
  <c r="BA115" i="13"/>
  <c r="H101" i="13"/>
  <c r="J101" i="13"/>
  <c r="K101" i="13"/>
  <c r="L101" i="13"/>
  <c r="M101" i="13"/>
  <c r="N101" i="13"/>
  <c r="O101" i="13"/>
  <c r="P101" i="13"/>
  <c r="Q101" i="13"/>
  <c r="T101" i="13"/>
  <c r="V101" i="13"/>
  <c r="W101" i="13"/>
  <c r="X101" i="13"/>
  <c r="Y101" i="13"/>
  <c r="Z101" i="13"/>
  <c r="AA101" i="13"/>
  <c r="AB101" i="13"/>
  <c r="AC101" i="13"/>
  <c r="AF101" i="13"/>
  <c r="AH101" i="13"/>
  <c r="AI101" i="13"/>
  <c r="AJ101" i="13"/>
  <c r="AK101" i="13"/>
  <c r="AL101" i="13"/>
  <c r="AM101" i="13"/>
  <c r="AN101" i="13"/>
  <c r="AO101" i="13"/>
  <c r="AR101" i="13"/>
  <c r="AT101" i="13"/>
  <c r="AU101" i="13"/>
  <c r="AV101" i="13"/>
  <c r="AW101" i="13"/>
  <c r="AX101" i="13"/>
  <c r="AY101" i="13"/>
  <c r="AZ101" i="13"/>
  <c r="BA101" i="13"/>
  <c r="E105" i="13"/>
  <c r="E106" i="13"/>
  <c r="E107" i="13"/>
  <c r="E109" i="13"/>
  <c r="E110" i="13"/>
  <c r="E111" i="13"/>
  <c r="E112" i="13"/>
  <c r="E113" i="13"/>
  <c r="B112" i="13"/>
  <c r="B113" i="13"/>
  <c r="B109" i="13"/>
  <c r="B110" i="13"/>
  <c r="B111" i="13"/>
  <c r="B97" i="13"/>
  <c r="B98" i="13"/>
  <c r="B89" i="13"/>
  <c r="B90" i="13"/>
  <c r="B91" i="13"/>
  <c r="B92" i="13"/>
  <c r="D85" i="13"/>
  <c r="E79" i="13"/>
  <c r="E80" i="13"/>
  <c r="E81" i="13"/>
  <c r="E82" i="13"/>
  <c r="E83" i="13"/>
  <c r="E84" i="13"/>
  <c r="E78" i="13"/>
  <c r="D83" i="13"/>
  <c r="D84" i="13"/>
  <c r="D82" i="13"/>
  <c r="B79" i="13"/>
  <c r="B80" i="13"/>
  <c r="B81" i="13"/>
  <c r="B82" i="13"/>
  <c r="B83" i="13"/>
  <c r="B84" i="13"/>
  <c r="B78" i="13"/>
  <c r="A77" i="13"/>
  <c r="E60" i="13"/>
  <c r="E61" i="13"/>
  <c r="E62" i="13"/>
  <c r="E63" i="13"/>
  <c r="E64" i="13"/>
  <c r="E65" i="13"/>
  <c r="E66" i="13"/>
  <c r="E67" i="13"/>
  <c r="E68" i="13"/>
  <c r="E69" i="13"/>
  <c r="E70" i="13"/>
  <c r="E71" i="13"/>
  <c r="E72" i="13"/>
  <c r="E73" i="13"/>
  <c r="E74" i="13"/>
  <c r="E59" i="13"/>
  <c r="B70" i="13"/>
  <c r="B71" i="13"/>
  <c r="B60" i="13"/>
  <c r="B61" i="13"/>
  <c r="B62" i="13"/>
  <c r="B63" i="13"/>
  <c r="B64" i="13"/>
  <c r="B65" i="13"/>
  <c r="B66" i="13"/>
  <c r="B67" i="13"/>
  <c r="B68" i="13"/>
  <c r="B69" i="13"/>
  <c r="B59" i="13"/>
  <c r="E35" i="13"/>
  <c r="E36" i="13"/>
  <c r="E37" i="13"/>
  <c r="E38" i="13"/>
  <c r="E39" i="13"/>
  <c r="E40" i="13"/>
  <c r="E41" i="13"/>
  <c r="E42" i="13"/>
  <c r="E43" i="13"/>
  <c r="E44" i="13"/>
  <c r="E45" i="13"/>
  <c r="E46" i="13"/>
  <c r="E47" i="13"/>
  <c r="E48" i="13"/>
  <c r="E49" i="13"/>
  <c r="E50" i="13"/>
  <c r="E51" i="13"/>
  <c r="E52" i="13"/>
  <c r="E53" i="13"/>
  <c r="E54" i="13"/>
  <c r="E55" i="13"/>
  <c r="B35" i="13"/>
  <c r="B36" i="13"/>
  <c r="B37" i="13"/>
  <c r="B38" i="13"/>
  <c r="B39" i="13"/>
  <c r="B40" i="13"/>
  <c r="B41" i="13"/>
  <c r="B42" i="13"/>
  <c r="B43" i="13"/>
  <c r="B44" i="13"/>
  <c r="B45" i="13"/>
  <c r="B46" i="13"/>
  <c r="B47" i="13"/>
  <c r="B48" i="13"/>
  <c r="B49" i="13"/>
  <c r="B50" i="13"/>
  <c r="B51" i="13"/>
  <c r="B52" i="13"/>
  <c r="A11" i="13"/>
  <c r="E27" i="18"/>
  <c r="E28" i="18"/>
  <c r="E29" i="18"/>
  <c r="E26" i="18"/>
  <c r="C10" i="18"/>
  <c r="C11" i="18"/>
  <c r="C12" i="18"/>
  <c r="C13" i="18"/>
  <c r="C14" i="18"/>
  <c r="C15" i="18"/>
  <c r="C16" i="18"/>
  <c r="C17" i="18"/>
  <c r="C18" i="18"/>
  <c r="C19" i="18"/>
  <c r="C20" i="18"/>
  <c r="C21" i="18"/>
  <c r="C22" i="18"/>
  <c r="C9" i="18"/>
  <c r="B10" i="18"/>
  <c r="B11" i="18"/>
  <c r="B12" i="18"/>
  <c r="B13" i="18"/>
  <c r="B14" i="18"/>
  <c r="B15" i="18"/>
  <c r="B16" i="18"/>
  <c r="B17" i="18"/>
  <c r="B18" i="18"/>
  <c r="B19" i="18"/>
  <c r="B20" i="18"/>
  <c r="B21" i="18"/>
  <c r="B22" i="18"/>
  <c r="B9" i="18"/>
  <c r="BB82" i="13" l="1"/>
  <c r="BB83" i="13"/>
  <c r="BB80" i="13"/>
  <c r="BB79" i="13"/>
  <c r="BB78" i="13"/>
  <c r="BB71" i="13"/>
  <c r="BB70" i="13"/>
  <c r="BB81" i="13"/>
  <c r="BB84" i="13"/>
  <c r="AS101" i="13"/>
  <c r="AG101" i="13"/>
  <c r="U101" i="13"/>
  <c r="I101" i="13"/>
  <c r="AQ101" i="13"/>
  <c r="AE101" i="13"/>
  <c r="S101" i="13"/>
  <c r="G101" i="13"/>
  <c r="AP101" i="13"/>
  <c r="AD101" i="13"/>
  <c r="R101" i="13"/>
  <c r="I87" i="9" l="1"/>
  <c r="I77" i="9"/>
  <c r="M41" i="6"/>
  <c r="E108" i="13" s="1"/>
  <c r="L43" i="6"/>
  <c r="L44" i="6"/>
  <c r="L42" i="6"/>
  <c r="M37" i="6"/>
  <c r="K12" i="16"/>
  <c r="K11" i="16"/>
  <c r="K13" i="16"/>
  <c r="K14" i="16"/>
  <c r="K15" i="16"/>
  <c r="K16" i="16"/>
  <c r="K17" i="16"/>
  <c r="K18" i="16"/>
  <c r="K19" i="16"/>
  <c r="K20" i="16"/>
  <c r="K21" i="16"/>
  <c r="K22" i="16"/>
  <c r="K23" i="16"/>
  <c r="K10" i="16"/>
  <c r="I101" i="9"/>
  <c r="D11" i="18"/>
  <c r="E11" i="18" s="1"/>
  <c r="D12" i="18"/>
  <c r="D13" i="18"/>
  <c r="D14" i="18"/>
  <c r="E14" i="18" s="1"/>
  <c r="D15" i="18"/>
  <c r="E15" i="18" s="1"/>
  <c r="D16" i="18"/>
  <c r="E16" i="18" s="1"/>
  <c r="D17" i="18"/>
  <c r="E17" i="18" s="1"/>
  <c r="D18" i="18"/>
  <c r="E18" i="18" s="1"/>
  <c r="D19" i="18"/>
  <c r="E19" i="18" s="1"/>
  <c r="D20" i="18"/>
  <c r="E20" i="18" s="1"/>
  <c r="D21" i="18"/>
  <c r="E21" i="18" s="1"/>
  <c r="D22" i="18"/>
  <c r="E22" i="18" s="1"/>
  <c r="D10" i="18"/>
  <c r="D9" i="18"/>
  <c r="A9" i="18" a="1"/>
  <c r="A9" i="18" s="1"/>
  <c r="A10" i="18" a="1"/>
  <c r="A10" i="18" s="1"/>
  <c r="A11" i="18" a="1"/>
  <c r="A11" i="18" s="1"/>
  <c r="A12" i="18" a="1"/>
  <c r="A12" i="18" s="1"/>
  <c r="A13" i="18" a="1"/>
  <c r="A13" i="18" s="1"/>
  <c r="A14" i="18" a="1"/>
  <c r="A14" i="18" s="1"/>
  <c r="A15" i="18" a="1"/>
  <c r="A15" i="18" s="1"/>
  <c r="A16" i="18" a="1"/>
  <c r="A16" i="18" s="1"/>
  <c r="A17" i="18" a="1"/>
  <c r="A17" i="18" s="1"/>
  <c r="A18" i="18" a="1"/>
  <c r="A18" i="18" s="1"/>
  <c r="A19" i="18" a="1"/>
  <c r="A19" i="18" s="1"/>
  <c r="A20" i="18" a="1"/>
  <c r="A20" i="18" s="1"/>
  <c r="A21" i="18" a="1"/>
  <c r="A21" i="18" s="1"/>
  <c r="A22" i="18" a="1"/>
  <c r="A22" i="18" s="1"/>
  <c r="B161" i="5"/>
  <c r="E85" i="13" l="1"/>
  <c r="BB85" i="13" s="1"/>
  <c r="E12" i="18"/>
  <c r="E13" i="18"/>
  <c r="E10" i="18"/>
  <c r="E9" i="18"/>
  <c r="D101" i="13"/>
  <c r="D99" i="13"/>
  <c r="A10" i="25" l="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361" i="24"/>
  <c r="D14" i="24"/>
  <c r="D13" i="24"/>
  <c r="D12" i="24"/>
  <c r="D11" i="24"/>
  <c r="D9" i="24"/>
  <c r="D7" i="24"/>
  <c r="A65" i="21"/>
  <c r="B4" i="21"/>
  <c r="G84" i="17" l="1"/>
  <c r="H81" i="17"/>
  <c r="H82" i="17"/>
  <c r="H83" i="17"/>
  <c r="H80" i="17"/>
  <c r="G77" i="17"/>
  <c r="H69" i="17"/>
  <c r="H70" i="17"/>
  <c r="H71" i="17"/>
  <c r="H72" i="17"/>
  <c r="H73" i="17"/>
  <c r="H74" i="17"/>
  <c r="H75" i="17"/>
  <c r="H76" i="17"/>
  <c r="H68" i="17"/>
  <c r="H46" i="17"/>
  <c r="H47" i="17"/>
  <c r="H48" i="17"/>
  <c r="H49" i="17"/>
  <c r="H50" i="17"/>
  <c r="H51" i="17"/>
  <c r="H52" i="17"/>
  <c r="H53" i="17"/>
  <c r="H54" i="17"/>
  <c r="H55" i="17"/>
  <c r="H56" i="17"/>
  <c r="H57" i="17"/>
  <c r="H58" i="17"/>
  <c r="H59" i="17"/>
  <c r="H60" i="17"/>
  <c r="H61" i="17"/>
  <c r="H62" i="17"/>
  <c r="H63" i="17"/>
  <c r="H64" i="17"/>
  <c r="H45" i="17"/>
  <c r="G65" i="17"/>
  <c r="H27" i="17"/>
  <c r="H28" i="17"/>
  <c r="H29" i="17"/>
  <c r="H30" i="17"/>
  <c r="H31" i="17"/>
  <c r="H32" i="17"/>
  <c r="H33" i="17"/>
  <c r="H34" i="17"/>
  <c r="H35" i="17"/>
  <c r="H36" i="17"/>
  <c r="H37" i="17"/>
  <c r="H38" i="17"/>
  <c r="H39" i="17"/>
  <c r="H40" i="17"/>
  <c r="H41" i="17"/>
  <c r="H26" i="17"/>
  <c r="G42" i="17"/>
  <c r="H22" i="17"/>
  <c r="H14" i="17"/>
  <c r="H15" i="17"/>
  <c r="H16" i="17"/>
  <c r="H17" i="17"/>
  <c r="H18" i="17"/>
  <c r="H19" i="17"/>
  <c r="H20" i="17"/>
  <c r="H21" i="17"/>
  <c r="H13" i="17"/>
  <c r="G23" i="17"/>
  <c r="A14" i="17"/>
  <c r="A15" i="17" s="1"/>
  <c r="A16" i="17" s="1"/>
  <c r="A17" i="17" s="1"/>
  <c r="A18" i="17" s="1"/>
  <c r="A19" i="17" s="1"/>
  <c r="A20" i="17" s="1"/>
  <c r="A21" i="17" s="1"/>
  <c r="D30" i="18"/>
  <c r="C30" i="18"/>
  <c r="E36" i="18"/>
  <c r="E30" i="18" l="1"/>
  <c r="G86" i="17"/>
  <c r="H84" i="17"/>
  <c r="H77" i="17"/>
  <c r="H65" i="17"/>
  <c r="H42" i="17"/>
  <c r="A22" i="17"/>
  <c r="A26" i="17" s="1"/>
  <c r="A27" i="17" s="1"/>
  <c r="A28" i="17" s="1"/>
  <c r="A29" i="17" s="1"/>
  <c r="A30" i="17" s="1"/>
  <c r="A31" i="17" s="1"/>
  <c r="A32" i="17" s="1"/>
  <c r="A33" i="17" s="1"/>
  <c r="A34" i="17" s="1"/>
  <c r="A35" i="17" s="1"/>
  <c r="A36" i="17" s="1"/>
  <c r="A37" i="17" s="1"/>
  <c r="A38" i="17" s="1"/>
  <c r="A39" i="17" s="1"/>
  <c r="A40" i="17" s="1"/>
  <c r="H23" i="17"/>
  <c r="M28" i="16"/>
  <c r="C26" i="16" s="1"/>
  <c r="M27" i="16"/>
  <c r="M24" i="16"/>
  <c r="M23" i="16"/>
  <c r="E11" i="16"/>
  <c r="E12" i="16"/>
  <c r="E13" i="16"/>
  <c r="E14" i="16"/>
  <c r="E15" i="16"/>
  <c r="E16" i="16"/>
  <c r="E17" i="16"/>
  <c r="E18" i="16"/>
  <c r="E19" i="16"/>
  <c r="E20" i="16"/>
  <c r="E21" i="16"/>
  <c r="E22" i="16"/>
  <c r="E23" i="16"/>
  <c r="E10" i="16"/>
  <c r="H86" i="17" l="1"/>
  <c r="K24" i="16"/>
  <c r="E23" i="18" s="1"/>
  <c r="E38" i="18" s="1"/>
  <c r="M57" i="6" s="1"/>
  <c r="A41" i="17"/>
  <c r="A45" i="17" s="1"/>
  <c r="A46" i="17" s="1"/>
  <c r="A47" i="17" s="1"/>
  <c r="A48" i="17" s="1"/>
  <c r="A49" i="17" s="1"/>
  <c r="A50" i="17" s="1"/>
  <c r="A51" i="17" s="1"/>
  <c r="A52" i="17" s="1"/>
  <c r="A53" i="17" s="1"/>
  <c r="A54" i="17" s="1"/>
  <c r="A55" i="17" s="1"/>
  <c r="A56" i="17" s="1"/>
  <c r="A57" i="17" s="1"/>
  <c r="A58" i="17" s="1"/>
  <c r="A59" i="17" s="1"/>
  <c r="A60" i="17" s="1"/>
  <c r="A61" i="17" s="1"/>
  <c r="M29" i="16"/>
  <c r="M25" i="16"/>
  <c r="M58" i="6" l="1"/>
  <c r="M48" i="6"/>
  <c r="A62" i="17"/>
  <c r="A63" i="17" s="1"/>
  <c r="A64" i="17" s="1"/>
  <c r="A68" i="17" s="1"/>
  <c r="A69" i="17" s="1"/>
  <c r="A70" i="17" s="1"/>
  <c r="A71" i="17" s="1"/>
  <c r="A72" i="17" s="1"/>
  <c r="A73" i="17" s="1"/>
  <c r="A74" i="17" l="1"/>
  <c r="A75" i="17" s="1"/>
  <c r="A76" i="17" s="1"/>
  <c r="A80" i="17" s="1"/>
  <c r="A81" i="17" l="1"/>
  <c r="A82" i="17" s="1"/>
  <c r="A83" i="17" s="1"/>
  <c r="BC112" i="13" l="1"/>
  <c r="BC113" i="13"/>
  <c r="BC114" i="13"/>
  <c r="AW99" i="13"/>
  <c r="AX99" i="13"/>
  <c r="AY99" i="13"/>
  <c r="AZ99" i="13"/>
  <c r="BA99" i="13"/>
  <c r="AO99" i="13"/>
  <c r="AP99" i="13"/>
  <c r="AQ99" i="13"/>
  <c r="AR99" i="13"/>
  <c r="AS99" i="13"/>
  <c r="AT99" i="13"/>
  <c r="AU99" i="13"/>
  <c r="AV99" i="13"/>
  <c r="AH99" i="13"/>
  <c r="AI99" i="13"/>
  <c r="AJ99" i="13"/>
  <c r="AK99" i="13"/>
  <c r="AL99" i="13"/>
  <c r="AM99" i="13"/>
  <c r="AN99" i="13"/>
  <c r="Z99" i="13"/>
  <c r="AA99" i="13"/>
  <c r="AB99" i="13"/>
  <c r="AC99" i="13"/>
  <c r="AD99" i="13"/>
  <c r="AE99" i="13"/>
  <c r="AF99" i="13"/>
  <c r="AG99" i="13"/>
  <c r="R99" i="13"/>
  <c r="S99" i="13"/>
  <c r="T99" i="13"/>
  <c r="U99" i="13"/>
  <c r="V99" i="13"/>
  <c r="W99" i="13"/>
  <c r="X99" i="13"/>
  <c r="Y99" i="13"/>
  <c r="L99" i="13"/>
  <c r="M99" i="13"/>
  <c r="N99" i="13"/>
  <c r="O99" i="13"/>
  <c r="P99" i="13"/>
  <c r="Q99" i="13"/>
  <c r="G99" i="13"/>
  <c r="H99" i="13"/>
  <c r="I99" i="13"/>
  <c r="J99" i="13"/>
  <c r="K99" i="13"/>
  <c r="F99" i="13"/>
  <c r="E114" i="13"/>
  <c r="BB114" i="13" s="1"/>
  <c r="BB113" i="13"/>
  <c r="B114" i="13"/>
  <c r="I95" i="9"/>
  <c r="I58" i="9"/>
  <c r="I17" i="9"/>
  <c r="BB112" i="13" l="1"/>
  <c r="N44" i="6" l="1"/>
  <c r="B108" i="13" l="1"/>
  <c r="B107" i="13"/>
  <c r="B106" i="13"/>
  <c r="B105" i="13"/>
  <c r="B104" i="13"/>
  <c r="BC97" i="13"/>
  <c r="BC96" i="13"/>
  <c r="E98" i="13"/>
  <c r="E97" i="13"/>
  <c r="E96" i="13"/>
  <c r="D98" i="13"/>
  <c r="D97" i="13"/>
  <c r="B96" i="13"/>
  <c r="A95" i="13"/>
  <c r="BC89" i="13"/>
  <c r="BC90" i="13"/>
  <c r="BC91" i="13"/>
  <c r="E92" i="13"/>
  <c r="E91" i="13"/>
  <c r="E90" i="13"/>
  <c r="E89" i="13"/>
  <c r="E88" i="13"/>
  <c r="D93" i="13"/>
  <c r="D92" i="13"/>
  <c r="D91" i="13"/>
  <c r="B88" i="13"/>
  <c r="A87" i="13"/>
  <c r="BB96" i="13" l="1"/>
  <c r="BB89" i="13"/>
  <c r="BB97" i="13"/>
  <c r="BB90" i="13"/>
  <c r="BB91" i="13"/>
  <c r="D75" i="13"/>
  <c r="D74" i="13"/>
  <c r="D73" i="13"/>
  <c r="D72" i="13"/>
  <c r="B74" i="13"/>
  <c r="B73" i="13"/>
  <c r="B72" i="13"/>
  <c r="BC73" i="13"/>
  <c r="A58" i="13"/>
  <c r="D55" i="13"/>
  <c r="D53" i="13"/>
  <c r="D54" i="13"/>
  <c r="D56" i="13"/>
  <c r="E34" i="13"/>
  <c r="B55" i="13"/>
  <c r="B54" i="13"/>
  <c r="B53" i="13"/>
  <c r="B34" i="13"/>
  <c r="BC51" i="13"/>
  <c r="BC52" i="13"/>
  <c r="BC53" i="13"/>
  <c r="BC54" i="13"/>
  <c r="BC55" i="13"/>
  <c r="A33" i="13"/>
  <c r="D28" i="13"/>
  <c r="D29" i="13"/>
  <c r="D30" i="13"/>
  <c r="E19" i="13"/>
  <c r="E21" i="13"/>
  <c r="E22" i="13"/>
  <c r="E23" i="13"/>
  <c r="E24" i="13"/>
  <c r="E25" i="13"/>
  <c r="E26" i="13"/>
  <c r="E27" i="13"/>
  <c r="E28" i="13"/>
  <c r="E29" i="13"/>
  <c r="E30" i="13"/>
  <c r="E18" i="13"/>
  <c r="D31" i="13"/>
  <c r="B30" i="13"/>
  <c r="B29" i="13"/>
  <c r="B28" i="13"/>
  <c r="B27" i="13"/>
  <c r="B26" i="13"/>
  <c r="B25" i="13"/>
  <c r="B24" i="13"/>
  <c r="B23" i="13"/>
  <c r="B22" i="13"/>
  <c r="B21" i="13"/>
  <c r="B20" i="13"/>
  <c r="B19" i="13"/>
  <c r="BC26" i="13"/>
  <c r="BC27" i="13"/>
  <c r="BC28" i="13"/>
  <c r="BC29" i="13"/>
  <c r="B18" i="13"/>
  <c r="A17" i="13"/>
  <c r="A10" i="13"/>
  <c r="D15" i="13"/>
  <c r="BC12" i="13"/>
  <c r="BC13" i="13"/>
  <c r="BA93" i="13"/>
  <c r="BA75" i="13"/>
  <c r="BA56" i="13"/>
  <c r="BA31" i="13"/>
  <c r="BA15" i="13"/>
  <c r="AZ93" i="13"/>
  <c r="AZ75" i="13"/>
  <c r="AZ56" i="13"/>
  <c r="AZ31" i="13"/>
  <c r="AZ15" i="13"/>
  <c r="AY93" i="13"/>
  <c r="AY75" i="13"/>
  <c r="AY56" i="13"/>
  <c r="AY31" i="13"/>
  <c r="AY15" i="13"/>
  <c r="AX93" i="13"/>
  <c r="AX75" i="13"/>
  <c r="AX56" i="13"/>
  <c r="AX31" i="13"/>
  <c r="AX15" i="13"/>
  <c r="AW93" i="13"/>
  <c r="AW75" i="13"/>
  <c r="AW56" i="13"/>
  <c r="AW31" i="13"/>
  <c r="AW15" i="13"/>
  <c r="AV93" i="13"/>
  <c r="AV75" i="13"/>
  <c r="AV56" i="13"/>
  <c r="AV31" i="13"/>
  <c r="AV15" i="13"/>
  <c r="AU93" i="13"/>
  <c r="AU75" i="13"/>
  <c r="AU56" i="13"/>
  <c r="AU31" i="13"/>
  <c r="AU15" i="13"/>
  <c r="AT93" i="13"/>
  <c r="AT75" i="13"/>
  <c r="AT56" i="13"/>
  <c r="AT31" i="13"/>
  <c r="AT15" i="13"/>
  <c r="AS93" i="13"/>
  <c r="AS75" i="13"/>
  <c r="AS56" i="13"/>
  <c r="AS31" i="13"/>
  <c r="AS15" i="13"/>
  <c r="AR93" i="13"/>
  <c r="AR75" i="13"/>
  <c r="AR56" i="13"/>
  <c r="AR31" i="13"/>
  <c r="AR15" i="13"/>
  <c r="AQ93" i="13"/>
  <c r="AQ75" i="13"/>
  <c r="AQ56" i="13"/>
  <c r="AQ31" i="13"/>
  <c r="AQ15" i="13"/>
  <c r="AP93" i="13"/>
  <c r="AP75" i="13"/>
  <c r="AP56" i="13"/>
  <c r="AP31" i="13"/>
  <c r="AP15" i="13"/>
  <c r="AO93" i="13"/>
  <c r="AO75" i="13"/>
  <c r="AO56" i="13"/>
  <c r="AO31" i="13"/>
  <c r="AO15" i="13"/>
  <c r="AN93" i="13"/>
  <c r="AN75" i="13"/>
  <c r="AN56" i="13"/>
  <c r="AN31" i="13"/>
  <c r="AN15" i="13"/>
  <c r="AM93" i="13"/>
  <c r="AM75" i="13"/>
  <c r="AM56" i="13"/>
  <c r="AM31" i="13"/>
  <c r="AM15" i="13"/>
  <c r="AL93" i="13"/>
  <c r="AL75" i="13"/>
  <c r="AL56" i="13"/>
  <c r="AL31" i="13"/>
  <c r="AL15" i="13"/>
  <c r="AK93" i="13"/>
  <c r="AK75" i="13"/>
  <c r="AK56" i="13"/>
  <c r="AK31" i="13"/>
  <c r="AK15" i="13"/>
  <c r="AJ93" i="13"/>
  <c r="AJ75" i="13"/>
  <c r="AJ56" i="13"/>
  <c r="AJ31" i="13"/>
  <c r="AJ15" i="13"/>
  <c r="AI93" i="13"/>
  <c r="AI75" i="13"/>
  <c r="AI56" i="13"/>
  <c r="AI31" i="13"/>
  <c r="AI15" i="13"/>
  <c r="AH93" i="13"/>
  <c r="AH75" i="13"/>
  <c r="AH56" i="13"/>
  <c r="AH31" i="13"/>
  <c r="AH15" i="13"/>
  <c r="AG93" i="13"/>
  <c r="AG75" i="13"/>
  <c r="AG56" i="13"/>
  <c r="AG31" i="13"/>
  <c r="AG15" i="13"/>
  <c r="AF93" i="13"/>
  <c r="AF75" i="13"/>
  <c r="AF56" i="13"/>
  <c r="AF31" i="13"/>
  <c r="AF15" i="13"/>
  <c r="AE93" i="13"/>
  <c r="AE75" i="13"/>
  <c r="AE56" i="13"/>
  <c r="AE31" i="13"/>
  <c r="AE15" i="13"/>
  <c r="AD93" i="13"/>
  <c r="AD75" i="13"/>
  <c r="AD56" i="13"/>
  <c r="AD31" i="13"/>
  <c r="AD15" i="13"/>
  <c r="AC15" i="13"/>
  <c r="E14" i="13"/>
  <c r="E13" i="13"/>
  <c r="E12" i="13"/>
  <c r="E11" i="13"/>
  <c r="D13" i="13"/>
  <c r="D14" i="13"/>
  <c r="B14" i="13"/>
  <c r="B13" i="13"/>
  <c r="B12" i="13"/>
  <c r="B11" i="13"/>
  <c r="G8" i="13"/>
  <c r="H8" i="13" s="1"/>
  <c r="I8" i="13" s="1"/>
  <c r="J8" i="13" s="1"/>
  <c r="K8" i="13" s="1"/>
  <c r="L8" i="13" s="1"/>
  <c r="M8" i="13" s="1"/>
  <c r="N8" i="13" s="1"/>
  <c r="O8" i="13" s="1"/>
  <c r="P8" i="13" s="1"/>
  <c r="Q8" i="13" s="1"/>
  <c r="R8" i="13" s="1"/>
  <c r="S8" i="13" s="1"/>
  <c r="T8" i="13" s="1"/>
  <c r="U8" i="13" s="1"/>
  <c r="V8" i="13" s="1"/>
  <c r="W8" i="13" s="1"/>
  <c r="X8" i="13" s="1"/>
  <c r="Y8" i="13" s="1"/>
  <c r="Z8" i="13" s="1"/>
  <c r="AA8" i="13" s="1"/>
  <c r="AB8" i="13" s="1"/>
  <c r="AC8" i="13" s="1"/>
  <c r="AD8" i="13" s="1"/>
  <c r="AE8" i="13" s="1"/>
  <c r="AF8" i="13" s="1"/>
  <c r="AG8" i="13" s="1"/>
  <c r="AH8" i="13" s="1"/>
  <c r="AI8" i="13" s="1"/>
  <c r="AJ8" i="13" s="1"/>
  <c r="AK8" i="13" s="1"/>
  <c r="AL8" i="13" s="1"/>
  <c r="AM8" i="13" s="1"/>
  <c r="AN8" i="13" s="1"/>
  <c r="AO8" i="13" s="1"/>
  <c r="AP8" i="13" s="1"/>
  <c r="AQ8" i="13" s="1"/>
  <c r="AR8" i="13" s="1"/>
  <c r="AS8" i="13" s="1"/>
  <c r="AT8" i="13" s="1"/>
  <c r="AU8" i="13" s="1"/>
  <c r="AV8" i="13" s="1"/>
  <c r="AW8" i="13" s="1"/>
  <c r="AX8" i="13" s="1"/>
  <c r="AY8" i="13" s="1"/>
  <c r="AZ8" i="13" s="1"/>
  <c r="BA8" i="13" s="1"/>
  <c r="BC111" i="13"/>
  <c r="BB111" i="13" s="1"/>
  <c r="BC110" i="13"/>
  <c r="BB110" i="13" s="1"/>
  <c r="BC109" i="13"/>
  <c r="BB109" i="13" s="1"/>
  <c r="BC108" i="13"/>
  <c r="BC107" i="13"/>
  <c r="BB107" i="13" s="1"/>
  <c r="BC106" i="13"/>
  <c r="BB106" i="13" s="1"/>
  <c r="BC105" i="13"/>
  <c r="BB105" i="13" s="1"/>
  <c r="BC104" i="13"/>
  <c r="BC98" i="13"/>
  <c r="BB98" i="13" s="1"/>
  <c r="AC93" i="13"/>
  <c r="AB93" i="13"/>
  <c r="AA93" i="13"/>
  <c r="Z93" i="13"/>
  <c r="Y93" i="13"/>
  <c r="X93" i="13"/>
  <c r="W93" i="13"/>
  <c r="V93" i="13"/>
  <c r="U93" i="13"/>
  <c r="T93" i="13"/>
  <c r="S93" i="13"/>
  <c r="R93" i="13"/>
  <c r="Q93" i="13"/>
  <c r="P93" i="13"/>
  <c r="O93" i="13"/>
  <c r="N93" i="13"/>
  <c r="M93" i="13"/>
  <c r="L93" i="13"/>
  <c r="K93" i="13"/>
  <c r="J93" i="13"/>
  <c r="I93" i="13"/>
  <c r="H93" i="13"/>
  <c r="G93" i="13"/>
  <c r="F93" i="13"/>
  <c r="BC92" i="13"/>
  <c r="BB92" i="13" s="1"/>
  <c r="BC88" i="13"/>
  <c r="BB88" i="13" s="1"/>
  <c r="AC75" i="13"/>
  <c r="AB75" i="13"/>
  <c r="AA75" i="13"/>
  <c r="Z75" i="13"/>
  <c r="Y75" i="13"/>
  <c r="X75" i="13"/>
  <c r="W75" i="13"/>
  <c r="V75" i="13"/>
  <c r="U75" i="13"/>
  <c r="T75" i="13"/>
  <c r="S75" i="13"/>
  <c r="R75" i="13"/>
  <c r="Q75" i="13"/>
  <c r="P75" i="13"/>
  <c r="O75" i="13"/>
  <c r="N75" i="13"/>
  <c r="M75" i="13"/>
  <c r="L75" i="13"/>
  <c r="K75" i="13"/>
  <c r="J75" i="13"/>
  <c r="I75" i="13"/>
  <c r="H75" i="13"/>
  <c r="G75" i="13"/>
  <c r="F75" i="13"/>
  <c r="BC74" i="13"/>
  <c r="BC72" i="13"/>
  <c r="BC69" i="13"/>
  <c r="BC68" i="13"/>
  <c r="BC67" i="13"/>
  <c r="BC66" i="13"/>
  <c r="BC65" i="13"/>
  <c r="BC64" i="13"/>
  <c r="BC63" i="13"/>
  <c r="BC62" i="13"/>
  <c r="BC61" i="13"/>
  <c r="BC60" i="13"/>
  <c r="BB60" i="13" s="1"/>
  <c r="BC59" i="13"/>
  <c r="AC56" i="13"/>
  <c r="AB56" i="13"/>
  <c r="AA56" i="13"/>
  <c r="Z56" i="13"/>
  <c r="Y56" i="13"/>
  <c r="X56" i="13"/>
  <c r="W56" i="13"/>
  <c r="V56" i="13"/>
  <c r="U56" i="13"/>
  <c r="T56" i="13"/>
  <c r="S56" i="13"/>
  <c r="R56" i="13"/>
  <c r="Q56" i="13"/>
  <c r="P56" i="13"/>
  <c r="O56" i="13"/>
  <c r="N56" i="13"/>
  <c r="M56" i="13"/>
  <c r="L56" i="13"/>
  <c r="K56" i="13"/>
  <c r="J56" i="13"/>
  <c r="I56" i="13"/>
  <c r="H56" i="13"/>
  <c r="G56" i="13"/>
  <c r="F56" i="13"/>
  <c r="BC50" i="13"/>
  <c r="BC49" i="13"/>
  <c r="BC48" i="13"/>
  <c r="BC47" i="13"/>
  <c r="BC46" i="13"/>
  <c r="BC45" i="13"/>
  <c r="BC44" i="13"/>
  <c r="BC43" i="13"/>
  <c r="BC42" i="13"/>
  <c r="BC41" i="13"/>
  <c r="BC40" i="13"/>
  <c r="BC39" i="13"/>
  <c r="BC38" i="13"/>
  <c r="BC37" i="13"/>
  <c r="BC36" i="13"/>
  <c r="BC35" i="13"/>
  <c r="BC34" i="13"/>
  <c r="AC31" i="13"/>
  <c r="AB31" i="13"/>
  <c r="AA31" i="13"/>
  <c r="Z31" i="13"/>
  <c r="Y31" i="13"/>
  <c r="X31" i="13"/>
  <c r="W31" i="13"/>
  <c r="V31" i="13"/>
  <c r="U31" i="13"/>
  <c r="T31" i="13"/>
  <c r="S31" i="13"/>
  <c r="R31" i="13"/>
  <c r="Q31" i="13"/>
  <c r="P31" i="13"/>
  <c r="O31" i="13"/>
  <c r="N31" i="13"/>
  <c r="M31" i="13"/>
  <c r="L31" i="13"/>
  <c r="K31" i="13"/>
  <c r="J31" i="13"/>
  <c r="I31" i="13"/>
  <c r="H31" i="13"/>
  <c r="G31" i="13"/>
  <c r="F31" i="13"/>
  <c r="BC30" i="13"/>
  <c r="BC25" i="13"/>
  <c r="BC24" i="13"/>
  <c r="BC23" i="13"/>
  <c r="BC22" i="13"/>
  <c r="BC21" i="13"/>
  <c r="BC20" i="13"/>
  <c r="BC19" i="13"/>
  <c r="BC18" i="13"/>
  <c r="AB15" i="13"/>
  <c r="AA15" i="13"/>
  <c r="Z15" i="13"/>
  <c r="Y15" i="13"/>
  <c r="X15" i="13"/>
  <c r="W15" i="13"/>
  <c r="V15" i="13"/>
  <c r="U15" i="13"/>
  <c r="T15" i="13"/>
  <c r="S15" i="13"/>
  <c r="R15" i="13"/>
  <c r="Q15" i="13"/>
  <c r="P15" i="13"/>
  <c r="O15" i="13"/>
  <c r="N15" i="13"/>
  <c r="M15" i="13"/>
  <c r="L15" i="13"/>
  <c r="K15" i="13"/>
  <c r="J15" i="13"/>
  <c r="I15" i="13"/>
  <c r="H15" i="13"/>
  <c r="BC14" i="13"/>
  <c r="BC11" i="13"/>
  <c r="BB54" i="13" l="1"/>
  <c r="BB51" i="13"/>
  <c r="BB59" i="13"/>
  <c r="BB62" i="13"/>
  <c r="BB47" i="13"/>
  <c r="BB43" i="13"/>
  <c r="BB39" i="13"/>
  <c r="BB35" i="13"/>
  <c r="BB72" i="13"/>
  <c r="BB66" i="13"/>
  <c r="BB29" i="13"/>
  <c r="BB24" i="13"/>
  <c r="BB53" i="13"/>
  <c r="BB50" i="13"/>
  <c r="BB42" i="13"/>
  <c r="BB38" i="13"/>
  <c r="BB69" i="13"/>
  <c r="BB61" i="13"/>
  <c r="BB28" i="13"/>
  <c r="BB34" i="13"/>
  <c r="BB49" i="13"/>
  <c r="BB37" i="13"/>
  <c r="BB74" i="13"/>
  <c r="BB68" i="13"/>
  <c r="BB64" i="13"/>
  <c r="BB55" i="13"/>
  <c r="BB52" i="13"/>
  <c r="BB48" i="13"/>
  <c r="BB44" i="13"/>
  <c r="BB40" i="13"/>
  <c r="BB36" i="13"/>
  <c r="BB73" i="13"/>
  <c r="BB67" i="13"/>
  <c r="BB63" i="13"/>
  <c r="BB11" i="13"/>
  <c r="BB46" i="13"/>
  <c r="BB65" i="13"/>
  <c r="BB25" i="13"/>
  <c r="BB45" i="13"/>
  <c r="BB41" i="13"/>
  <c r="BB23" i="13"/>
  <c r="BB19" i="13"/>
  <c r="BB18" i="13"/>
  <c r="BB26" i="13"/>
  <c r="BB22" i="13"/>
  <c r="BB30" i="13"/>
  <c r="BB21" i="13"/>
  <c r="BB14" i="13"/>
  <c r="BB27" i="13"/>
  <c r="BB13" i="13"/>
  <c r="BB12" i="13"/>
  <c r="BC99" i="13"/>
  <c r="BC31" i="13"/>
  <c r="BC56" i="13"/>
  <c r="BC75" i="13"/>
  <c r="BC93" i="13"/>
  <c r="F15" i="13"/>
  <c r="G15" i="13"/>
  <c r="F115" i="13" l="1"/>
  <c r="F101" i="13"/>
  <c r="F117" i="13" s="1"/>
  <c r="BC15" i="13"/>
  <c r="BC117" i="13" l="1"/>
  <c r="F118" i="13"/>
  <c r="BC101" i="13"/>
  <c r="BC115" i="13"/>
  <c r="G118" i="13" l="1"/>
  <c r="H118" i="13" s="1"/>
  <c r="I118" i="13" s="1"/>
  <c r="J118" i="13" s="1"/>
  <c r="K118" i="13" s="1"/>
  <c r="L118" i="13" s="1"/>
  <c r="M118" i="13" s="1"/>
  <c r="N118" i="13" s="1"/>
  <c r="O118" i="13" s="1"/>
  <c r="P118" i="13" s="1"/>
  <c r="Q118" i="13" s="1"/>
  <c r="R118" i="13" s="1"/>
  <c r="S118" i="13" s="1"/>
  <c r="T118" i="13" s="1"/>
  <c r="U118" i="13" s="1"/>
  <c r="V118" i="13" s="1"/>
  <c r="W118" i="13" s="1"/>
  <c r="X118" i="13" s="1"/>
  <c r="Y118" i="13" s="1"/>
  <c r="Z118" i="13" s="1"/>
  <c r="AA118" i="13" s="1"/>
  <c r="AB118" i="13" s="1"/>
  <c r="AC118" i="13" s="1"/>
  <c r="AD118" i="13" s="1"/>
  <c r="AE118" i="13" s="1"/>
  <c r="AF118" i="13" s="1"/>
  <c r="AG118" i="13" s="1"/>
  <c r="AH118" i="13" s="1"/>
  <c r="AI118" i="13" s="1"/>
  <c r="AJ118" i="13" s="1"/>
  <c r="AK118" i="13" s="1"/>
  <c r="AL118" i="13" s="1"/>
  <c r="AM118" i="13" s="1"/>
  <c r="AN118" i="13" s="1"/>
  <c r="AO118" i="13" s="1"/>
  <c r="AP118" i="13" s="1"/>
  <c r="AQ118" i="13" s="1"/>
  <c r="AR118" i="13" s="1"/>
  <c r="AS118" i="13" s="1"/>
  <c r="AT118" i="13" s="1"/>
  <c r="AU118" i="13" s="1"/>
  <c r="AV118" i="13" s="1"/>
  <c r="AW118" i="13" s="1"/>
  <c r="AX118" i="13" s="1"/>
  <c r="AY118" i="13" s="1"/>
  <c r="AZ118" i="13" s="1"/>
  <c r="BA118" i="13" s="1"/>
  <c r="N13" i="8"/>
  <c r="N83" i="5"/>
  <c r="N80" i="5"/>
  <c r="N140" i="5"/>
  <c r="N115" i="5"/>
  <c r="E121" i="5"/>
  <c r="E122" i="5"/>
  <c r="E123" i="5"/>
  <c r="E124" i="5"/>
  <c r="E125" i="5"/>
  <c r="E126" i="5"/>
  <c r="E127" i="5"/>
  <c r="E128" i="5"/>
  <c r="E129" i="5"/>
  <c r="E130" i="5"/>
  <c r="E131" i="5"/>
  <c r="E132" i="5"/>
  <c r="E133" i="5"/>
  <c r="E134" i="5"/>
  <c r="E135" i="5"/>
  <c r="E136" i="5"/>
  <c r="E137" i="5"/>
  <c r="E138" i="5"/>
  <c r="E139" i="5"/>
  <c r="E120" i="5"/>
  <c r="E93" i="13"/>
  <c r="BB93" i="13" s="1"/>
  <c r="E75" i="13"/>
  <c r="BB75" i="13" s="1"/>
  <c r="E15" i="13"/>
  <c r="C39" i="10"/>
  <c r="I22" i="9" s="1"/>
  <c r="I33" i="9" s="1"/>
  <c r="I104" i="9" s="1"/>
  <c r="I103" i="9" s="1"/>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J81" i="9" l="1"/>
  <c r="J85" i="9"/>
  <c r="J83" i="9"/>
  <c r="J82" i="9"/>
  <c r="J80" i="9"/>
  <c r="J87" i="9"/>
  <c r="J84" i="9"/>
  <c r="J86" i="9"/>
  <c r="BC118" i="13"/>
  <c r="BB15" i="13"/>
  <c r="E31" i="13"/>
  <c r="BB31" i="13" s="1"/>
  <c r="E20" i="13"/>
  <c r="BB20" i="13" s="1"/>
  <c r="E83" i="5"/>
  <c r="B140" i="5"/>
  <c r="B115" i="5"/>
  <c r="C25" i="16" s="1"/>
  <c r="E80" i="5"/>
  <c r="E140" i="5"/>
  <c r="D140" i="5"/>
  <c r="N84" i="5" l="1"/>
  <c r="N145" i="5"/>
  <c r="F113" i="5"/>
  <c r="F107" i="5"/>
  <c r="F111" i="5"/>
  <c r="F101" i="5"/>
  <c r="F96" i="5"/>
  <c r="F98" i="5"/>
  <c r="F109" i="5"/>
  <c r="F104" i="5"/>
  <c r="F103" i="5"/>
  <c r="F115" i="5"/>
  <c r="F114" i="5"/>
  <c r="F102" i="5"/>
  <c r="F97" i="5"/>
  <c r="F108" i="5"/>
  <c r="F106" i="5"/>
  <c r="F112" i="5"/>
  <c r="F99" i="5"/>
  <c r="F110" i="5"/>
  <c r="F105" i="5"/>
  <c r="F100" i="5"/>
  <c r="F95" i="5"/>
  <c r="F133" i="5"/>
  <c r="F125" i="5"/>
  <c r="F140" i="5"/>
  <c r="F132" i="5"/>
  <c r="F124" i="5"/>
  <c r="F139" i="5"/>
  <c r="F131" i="5"/>
  <c r="F123" i="5"/>
  <c r="F138" i="5"/>
  <c r="F130" i="5"/>
  <c r="F122" i="5"/>
  <c r="F137" i="5"/>
  <c r="F129" i="5"/>
  <c r="F121" i="5"/>
  <c r="F127" i="5"/>
  <c r="F136" i="5"/>
  <c r="F128" i="5"/>
  <c r="F120" i="5"/>
  <c r="F135" i="5"/>
  <c r="F134" i="5"/>
  <c r="F126" i="5"/>
  <c r="B145" i="5" l="1"/>
  <c r="E84" i="5"/>
  <c r="C24" i="16" l="1"/>
  <c r="D160" i="5"/>
  <c r="F13" i="8"/>
  <c r="H9" i="17"/>
  <c r="A14" i="9"/>
  <c r="I41" i="6"/>
  <c r="N43" i="6"/>
  <c r="N42" i="6"/>
  <c r="BB108" i="13"/>
  <c r="K41" i="6"/>
  <c r="J41" i="6"/>
  <c r="N40" i="6"/>
  <c r="L40" i="6" s="1"/>
  <c r="J25" i="6"/>
  <c r="A15" i="9" l="1"/>
  <c r="A13" i="13" s="1"/>
  <c r="A12" i="13"/>
  <c r="C27" i="16"/>
  <c r="C28" i="16" s="1"/>
  <c r="D23" i="18"/>
  <c r="J80" i="17"/>
  <c r="J72" i="17"/>
  <c r="J76" i="17"/>
  <c r="J48" i="17"/>
  <c r="J52" i="17"/>
  <c r="J56" i="17"/>
  <c r="J60" i="17"/>
  <c r="J64" i="17"/>
  <c r="J29" i="17"/>
  <c r="J33" i="17"/>
  <c r="J37" i="17"/>
  <c r="J41" i="17"/>
  <c r="J16" i="17"/>
  <c r="J20" i="17"/>
  <c r="J47" i="17"/>
  <c r="J55" i="17"/>
  <c r="J28" i="17"/>
  <c r="J36" i="17"/>
  <c r="J15" i="17"/>
  <c r="J13" i="17"/>
  <c r="J81" i="17"/>
  <c r="J69" i="17"/>
  <c r="J73" i="17"/>
  <c r="J68" i="17"/>
  <c r="J49" i="17"/>
  <c r="J53" i="17"/>
  <c r="J57" i="17"/>
  <c r="J61" i="17"/>
  <c r="J45" i="17"/>
  <c r="J30" i="17"/>
  <c r="J34" i="17"/>
  <c r="J38" i="17"/>
  <c r="J26" i="17"/>
  <c r="J17" i="17"/>
  <c r="J21" i="17"/>
  <c r="J82" i="17"/>
  <c r="J70" i="17"/>
  <c r="J74" i="17"/>
  <c r="J46" i="17"/>
  <c r="J50" i="17"/>
  <c r="J54" i="17"/>
  <c r="J58" i="17"/>
  <c r="J62" i="17"/>
  <c r="J27" i="17"/>
  <c r="J31" i="17"/>
  <c r="J35" i="17"/>
  <c r="J39" i="17"/>
  <c r="J14" i="17"/>
  <c r="J18" i="17"/>
  <c r="J22" i="17"/>
  <c r="J83" i="17"/>
  <c r="J71" i="17"/>
  <c r="J75" i="17"/>
  <c r="J51" i="17"/>
  <c r="J59" i="17"/>
  <c r="J63" i="17"/>
  <c r="J32" i="17"/>
  <c r="J40" i="17"/>
  <c r="J19" i="17"/>
  <c r="C29" i="16"/>
  <c r="E56" i="13"/>
  <c r="N41" i="6"/>
  <c r="L41" i="6" s="1"/>
  <c r="L7" i="3"/>
  <c r="J42" i="17" l="1"/>
  <c r="J65" i="17"/>
  <c r="J84" i="17"/>
  <c r="J77" i="17"/>
  <c r="J23" i="17"/>
  <c r="BB56" i="13"/>
  <c r="E104" i="13"/>
  <c r="A16" i="9"/>
  <c r="A20" i="9" l="1"/>
  <c r="A14" i="13"/>
  <c r="J72" i="9"/>
  <c r="E45" i="18"/>
  <c r="E46" i="18" s="1"/>
  <c r="J54" i="9"/>
  <c r="J61" i="9"/>
  <c r="J53" i="9"/>
  <c r="J46" i="9"/>
  <c r="J52" i="9"/>
  <c r="J41" i="9"/>
  <c r="J101" i="9"/>
  <c r="J86" i="17"/>
  <c r="BB104" i="13"/>
  <c r="A21" i="9" l="1"/>
  <c r="A18" i="13"/>
  <c r="E48" i="18"/>
  <c r="A22" i="9" l="1"/>
  <c r="A19" i="13"/>
  <c r="A20" i="13" l="1"/>
  <c r="A23" i="9"/>
  <c r="F145" i="5"/>
  <c r="D159" i="5"/>
  <c r="D158" i="5"/>
  <c r="D157" i="5"/>
  <c r="D156" i="5"/>
  <c r="D155" i="5"/>
  <c r="D161" i="5"/>
  <c r="A24" i="9" l="1"/>
  <c r="A21" i="13"/>
  <c r="E96" i="5"/>
  <c r="E97" i="5"/>
  <c r="E98" i="5"/>
  <c r="E99" i="5"/>
  <c r="E100" i="5"/>
  <c r="E101" i="5"/>
  <c r="E102" i="5"/>
  <c r="E103" i="5"/>
  <c r="E104" i="5"/>
  <c r="E105" i="5"/>
  <c r="E106" i="5"/>
  <c r="E107" i="5"/>
  <c r="E108" i="5"/>
  <c r="E109" i="5"/>
  <c r="E110" i="5"/>
  <c r="E111" i="5"/>
  <c r="E112" i="5"/>
  <c r="E113" i="5"/>
  <c r="E114" i="5"/>
  <c r="E95" i="5"/>
  <c r="A25" i="9" l="1"/>
  <c r="A22" i="13"/>
  <c r="E115" i="5"/>
  <c r="A26" i="9" l="1"/>
  <c r="A23" i="13"/>
  <c r="E145" i="5"/>
  <c r="E24" i="16" s="1"/>
  <c r="A27" i="9" l="1"/>
  <c r="A24" i="13"/>
  <c r="B168" i="5"/>
  <c r="B173" i="5" s="1"/>
  <c r="B175" i="5" s="1"/>
  <c r="A28" i="9" l="1"/>
  <c r="A25" i="13"/>
  <c r="H9" i="9"/>
  <c r="H72" i="9" s="1"/>
  <c r="I9" i="17"/>
  <c r="G9" i="9"/>
  <c r="G72" i="9" s="1"/>
  <c r="F83" i="5"/>
  <c r="F70" i="5"/>
  <c r="F78" i="5"/>
  <c r="F71" i="5"/>
  <c r="F79" i="5"/>
  <c r="F72" i="5"/>
  <c r="F73" i="5"/>
  <c r="F74" i="5"/>
  <c r="F75" i="5"/>
  <c r="F76" i="5"/>
  <c r="F77" i="5"/>
  <c r="F80" i="5"/>
  <c r="F81" i="5"/>
  <c r="F82" i="5"/>
  <c r="F84" i="5"/>
  <c r="A29" i="9" l="1"/>
  <c r="A26" i="13"/>
  <c r="G54" i="9"/>
  <c r="G61" i="9"/>
  <c r="H54" i="9"/>
  <c r="H61" i="9"/>
  <c r="G53" i="9"/>
  <c r="G46" i="9"/>
  <c r="H53" i="9"/>
  <c r="H46" i="9"/>
  <c r="G52" i="9"/>
  <c r="G41" i="9"/>
  <c r="H52" i="9"/>
  <c r="H41" i="9"/>
  <c r="H44" i="9"/>
  <c r="H66" i="9"/>
  <c r="H31" i="9"/>
  <c r="H76" i="9"/>
  <c r="H24" i="9"/>
  <c r="H69" i="9"/>
  <c r="H64" i="9"/>
  <c r="H57" i="9"/>
  <c r="H28" i="9"/>
  <c r="H55" i="9"/>
  <c r="H91" i="9"/>
  <c r="H14" i="9"/>
  <c r="H42" i="9"/>
  <c r="H37" i="9"/>
  <c r="H13" i="9"/>
  <c r="H21" i="9"/>
  <c r="H56" i="9"/>
  <c r="H98" i="9"/>
  <c r="H43" i="9"/>
  <c r="H30" i="9"/>
  <c r="H101" i="9"/>
  <c r="H68" i="9"/>
  <c r="H90" i="9"/>
  <c r="H17" i="9"/>
  <c r="H49" i="9"/>
  <c r="H48" i="9"/>
  <c r="H65" i="9"/>
  <c r="H51" i="9"/>
  <c r="H36" i="9"/>
  <c r="H22" i="9"/>
  <c r="H62" i="9"/>
  <c r="H26" i="9"/>
  <c r="H45" i="9"/>
  <c r="H32" i="9"/>
  <c r="H94" i="9"/>
  <c r="H100" i="9"/>
  <c r="H73" i="9"/>
  <c r="H92" i="9"/>
  <c r="H23" i="9"/>
  <c r="H33" i="9"/>
  <c r="H50" i="9"/>
  <c r="H95" i="9"/>
  <c r="H40" i="9"/>
  <c r="H15" i="9"/>
  <c r="H99" i="9"/>
  <c r="H93" i="9"/>
  <c r="H77" i="9"/>
  <c r="H39" i="9"/>
  <c r="H25" i="9"/>
  <c r="H70" i="9"/>
  <c r="H27" i="9"/>
  <c r="H20" i="9"/>
  <c r="H58" i="9"/>
  <c r="H67" i="9"/>
  <c r="H38" i="9"/>
  <c r="H71" i="9"/>
  <c r="H63" i="9"/>
  <c r="H29" i="9"/>
  <c r="H47" i="9"/>
  <c r="H16" i="9"/>
  <c r="H74" i="9"/>
  <c r="H75" i="9"/>
  <c r="I54" i="17"/>
  <c r="I82" i="17"/>
  <c r="I41" i="17"/>
  <c r="I60" i="17"/>
  <c r="I37" i="17"/>
  <c r="I76" i="17"/>
  <c r="I69" i="17"/>
  <c r="I28" i="17"/>
  <c r="I53" i="17"/>
  <c r="I51" i="17"/>
  <c r="I35" i="17"/>
  <c r="I38" i="17"/>
  <c r="I18" i="17"/>
  <c r="I17" i="17"/>
  <c r="I15" i="17"/>
  <c r="I73" i="17"/>
  <c r="I71" i="17"/>
  <c r="I30" i="17"/>
  <c r="I21" i="17"/>
  <c r="I34" i="17"/>
  <c r="I50" i="17"/>
  <c r="I81" i="17"/>
  <c r="I33" i="17"/>
  <c r="I56" i="17"/>
  <c r="I29" i="17"/>
  <c r="I72" i="17"/>
  <c r="I40" i="17"/>
  <c r="I45" i="17"/>
  <c r="I49" i="17"/>
  <c r="I63" i="17"/>
  <c r="I47" i="17"/>
  <c r="I31" i="17"/>
  <c r="I19" i="17"/>
  <c r="I16" i="17"/>
  <c r="I61" i="17"/>
  <c r="I20" i="17"/>
  <c r="I22" i="17"/>
  <c r="I83" i="17"/>
  <c r="I14" i="17"/>
  <c r="I32" i="17"/>
  <c r="I39" i="17"/>
  <c r="I13" i="17"/>
  <c r="I62" i="17"/>
  <c r="I46" i="17"/>
  <c r="I80" i="17"/>
  <c r="I74" i="17"/>
  <c r="I48" i="17"/>
  <c r="I52" i="17"/>
  <c r="I68" i="17"/>
  <c r="I36" i="17"/>
  <c r="I75" i="17"/>
  <c r="I59" i="17"/>
  <c r="I27" i="17"/>
  <c r="I58" i="17"/>
  <c r="I64" i="17"/>
  <c r="I70" i="17"/>
  <c r="I57" i="17"/>
  <c r="I55" i="17"/>
  <c r="I26" i="17"/>
  <c r="I23" i="17"/>
  <c r="G101" i="9"/>
  <c r="G31" i="9"/>
  <c r="G32" i="9"/>
  <c r="G74" i="9"/>
  <c r="G75" i="9"/>
  <c r="G15" i="9"/>
  <c r="G57" i="9"/>
  <c r="G76" i="9"/>
  <c r="G30" i="9"/>
  <c r="G99" i="9"/>
  <c r="G93" i="9"/>
  <c r="G100" i="9"/>
  <c r="G94" i="9"/>
  <c r="G44" i="9"/>
  <c r="G45" i="9"/>
  <c r="G47" i="9"/>
  <c r="G42" i="9"/>
  <c r="G43" i="9"/>
  <c r="G29" i="9"/>
  <c r="G16" i="9"/>
  <c r="G98" i="9"/>
  <c r="G58" i="9"/>
  <c r="G64" i="9"/>
  <c r="G40" i="9"/>
  <c r="G95" i="9"/>
  <c r="G37" i="9"/>
  <c r="G56" i="9"/>
  <c r="G55" i="9"/>
  <c r="G13" i="9"/>
  <c r="G68" i="9"/>
  <c r="G91" i="9"/>
  <c r="G49" i="9"/>
  <c r="G33" i="9"/>
  <c r="G24" i="9"/>
  <c r="G36" i="9"/>
  <c r="G67" i="9"/>
  <c r="G17" i="9"/>
  <c r="G73" i="9"/>
  <c r="G26" i="9"/>
  <c r="G28" i="9"/>
  <c r="G65" i="9"/>
  <c r="G21" i="9"/>
  <c r="G92" i="9"/>
  <c r="G48" i="9"/>
  <c r="G25" i="9"/>
  <c r="G27" i="9"/>
  <c r="G66" i="9"/>
  <c r="G20" i="9"/>
  <c r="G23" i="9"/>
  <c r="G50" i="9"/>
  <c r="G51" i="9"/>
  <c r="G38" i="9"/>
  <c r="G70" i="9"/>
  <c r="G63" i="9"/>
  <c r="G69" i="9"/>
  <c r="G90" i="9"/>
  <c r="G62" i="9"/>
  <c r="G71" i="9"/>
  <c r="G14" i="9"/>
  <c r="G39" i="9"/>
  <c r="G22" i="9"/>
  <c r="G77" i="9"/>
  <c r="A27" i="13" l="1"/>
  <c r="A30" i="9"/>
  <c r="I77" i="17"/>
  <c r="I84" i="17"/>
  <c r="I65" i="17"/>
  <c r="I42" i="17"/>
  <c r="A31" i="9" l="1"/>
  <c r="A28" i="13"/>
  <c r="I86" i="17"/>
  <c r="E99" i="13"/>
  <c r="E115" i="13" l="1"/>
  <c r="BB118" i="13" s="1"/>
  <c r="E101" i="13"/>
  <c r="A32" i="9"/>
  <c r="A29" i="13"/>
  <c r="J103" i="9"/>
  <c r="G103" i="9"/>
  <c r="H103" i="9"/>
  <c r="J13" i="9"/>
  <c r="BB99" i="13"/>
  <c r="J98" i="9"/>
  <c r="J77" i="9"/>
  <c r="J91" i="9"/>
  <c r="J73" i="9"/>
  <c r="J68" i="9"/>
  <c r="J64" i="9"/>
  <c r="J57" i="9"/>
  <c r="J51" i="9"/>
  <c r="J47" i="9"/>
  <c r="J42" i="9"/>
  <c r="J38" i="9"/>
  <c r="J32" i="9"/>
  <c r="J27" i="9"/>
  <c r="J23" i="9"/>
  <c r="J20" i="9"/>
  <c r="J90" i="9"/>
  <c r="J71" i="9"/>
  <c r="J63" i="9"/>
  <c r="J50" i="9"/>
  <c r="J45" i="9"/>
  <c r="J40" i="9"/>
  <c r="J37" i="9"/>
  <c r="J31" i="9"/>
  <c r="J26" i="9"/>
  <c r="J17" i="9"/>
  <c r="J14" i="9"/>
  <c r="J93" i="9"/>
  <c r="J92" i="9"/>
  <c r="J74" i="9"/>
  <c r="J69" i="9"/>
  <c r="J65" i="9"/>
  <c r="J58" i="9"/>
  <c r="J48" i="9"/>
  <c r="J43" i="9"/>
  <c r="J33" i="9"/>
  <c r="J28" i="9"/>
  <c r="J24" i="9"/>
  <c r="J21" i="9"/>
  <c r="J15" i="9"/>
  <c r="J100" i="9"/>
  <c r="J95" i="9"/>
  <c r="J76" i="9"/>
  <c r="J67" i="9"/>
  <c r="J56" i="9"/>
  <c r="J22" i="9"/>
  <c r="J99" i="9"/>
  <c r="J94" i="9"/>
  <c r="J75" i="9"/>
  <c r="J70" i="9"/>
  <c r="J66" i="9"/>
  <c r="J62" i="9"/>
  <c r="J55" i="9"/>
  <c r="J49" i="9"/>
  <c r="J44" i="9"/>
  <c r="J39" i="9"/>
  <c r="J36" i="9"/>
  <c r="J30" i="9"/>
  <c r="J29" i="9"/>
  <c r="J25" i="9"/>
  <c r="J16" i="9"/>
  <c r="A36" i="9" l="1"/>
  <c r="A30" i="13"/>
  <c r="BB115" i="13"/>
  <c r="BB117" i="13"/>
  <c r="BB101" i="13"/>
  <c r="A34" i="13" l="1"/>
  <c r="A37" i="9"/>
  <c r="A38" i="9" l="1"/>
  <c r="A35" i="13"/>
  <c r="A39" i="9" l="1"/>
  <c r="A36" i="13"/>
  <c r="A40" i="9" l="1"/>
  <c r="A37" i="13"/>
  <c r="A41" i="9" l="1"/>
  <c r="A38" i="13"/>
  <c r="A42" i="9" l="1"/>
  <c r="A39" i="13"/>
  <c r="A43" i="9" l="1"/>
  <c r="A40" i="13"/>
  <c r="A44" i="9" l="1"/>
  <c r="A41" i="13"/>
  <c r="A45" i="9" l="1"/>
  <c r="A42" i="13"/>
  <c r="A46" i="9" l="1"/>
  <c r="A43" i="13"/>
  <c r="A47" i="9" l="1"/>
  <c r="A44" i="13"/>
  <c r="A48" i="9" l="1"/>
  <c r="A45" i="13"/>
  <c r="A49" i="9" l="1"/>
  <c r="A46" i="13"/>
  <c r="A50" i="9" l="1"/>
  <c r="A47" i="13"/>
  <c r="A51" i="9" l="1"/>
  <c r="A48" i="13"/>
  <c r="A52" i="9" l="1"/>
  <c r="A49" i="13"/>
  <c r="A53" i="9" l="1"/>
  <c r="A50" i="13"/>
  <c r="A54" i="9" l="1"/>
  <c r="A51" i="13"/>
  <c r="A55" i="9" l="1"/>
  <c r="A52" i="13"/>
  <c r="A56" i="9" l="1"/>
  <c r="A53" i="13"/>
  <c r="A57" i="9" l="1"/>
  <c r="A54" i="13"/>
  <c r="A55" i="13" l="1"/>
  <c r="A61" i="9"/>
  <c r="A59" i="13" l="1"/>
  <c r="A62" i="9"/>
  <c r="A63" i="9" l="1"/>
  <c r="A60" i="13"/>
  <c r="A64" i="9" l="1"/>
  <c r="A61" i="13"/>
  <c r="A65" i="9" l="1"/>
  <c r="A62" i="13"/>
  <c r="A66" i="9" l="1"/>
  <c r="A63" i="13"/>
  <c r="A67" i="9" l="1"/>
  <c r="A64" i="13"/>
  <c r="A68" i="9" l="1"/>
  <c r="A65" i="13"/>
  <c r="A69" i="9" l="1"/>
  <c r="A66" i="13"/>
  <c r="A70" i="9" l="1"/>
  <c r="A67" i="13"/>
  <c r="A71" i="9" l="1"/>
  <c r="A68" i="13"/>
  <c r="A69" i="13" l="1"/>
  <c r="A72" i="9"/>
  <c r="A73" i="9" l="1"/>
  <c r="A70" i="13"/>
  <c r="A74" i="9" l="1"/>
  <c r="A71" i="13"/>
  <c r="A75" i="9" l="1"/>
  <c r="A72" i="13"/>
  <c r="A76" i="9" l="1"/>
  <c r="A73" i="13"/>
  <c r="A80" i="9" l="1"/>
  <c r="A74" i="13"/>
  <c r="A81" i="9" l="1"/>
  <c r="A78" i="13"/>
  <c r="A82" i="9" l="1"/>
  <c r="A79" i="13"/>
  <c r="A83" i="9" l="1"/>
  <c r="A80" i="13"/>
  <c r="A84" i="9" l="1"/>
  <c r="A81" i="13"/>
  <c r="A85" i="9" l="1"/>
  <c r="A82" i="13"/>
  <c r="A86" i="9" l="1"/>
  <c r="A83" i="13"/>
  <c r="A90" i="9" l="1"/>
  <c r="A84" i="13"/>
  <c r="A88" i="13" l="1"/>
  <c r="A91" i="9"/>
  <c r="A92" i="9" l="1"/>
  <c r="A89" i="13"/>
  <c r="A90" i="13" l="1"/>
  <c r="A93" i="9"/>
  <c r="A94" i="9" l="1"/>
  <c r="A91" i="13"/>
  <c r="A98" i="9" l="1"/>
  <c r="A92" i="13"/>
  <c r="A96" i="13" l="1"/>
  <c r="A99" i="9"/>
  <c r="A100" i="9" l="1"/>
  <c r="A98" i="13" s="1"/>
  <c r="A97"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<sst xmlns="http://schemas.openxmlformats.org/spreadsheetml/2006/main" count="1651" uniqueCount="1049">
  <si>
    <t>HHFDC Dwelling Unit Revolving Fund Application (For-Sale Projects)</t>
  </si>
  <si>
    <t>Cover Letter</t>
  </si>
  <si>
    <t>The DURF program is a revolving fund that may be used to provide developers of for-sale housing with below market rate construction financing. For-Sale projects using DURF shall be subject to the HHFDC's Buy Back and Shared Appreciation Equity requirements. In general, DURF funds have been used to provide interim construction loans for development of affordable housing.</t>
  </si>
  <si>
    <t>Please note:</t>
  </si>
  <si>
    <t xml:space="preserve">1. HHFDC's receipt of an application does not constitute acceptance of the application. HHFDC reserves the right to return an application to the applicant at any time without taking further action on the application due to, but not limited to, the following:
</t>
  </si>
  <si>
    <t xml:space="preserve">a. </t>
  </si>
  <si>
    <t>Failure to meet application submittal requirements (e.g., timelines, correct application fees, cashier's check, correct number of copies).</t>
  </si>
  <si>
    <t>b.</t>
  </si>
  <si>
    <t>Failure to disclose in the application any known material defects about the development of the project, any misrepresentation, or fraud.</t>
  </si>
  <si>
    <t>c.</t>
  </si>
  <si>
    <t>Applicant has 10 working days after date of written notification to correct application deficiencies noted by HHFDC. If the deficiencies are not corrected within 10 working days, the application will not be processed.</t>
  </si>
  <si>
    <t>2. Awards are subject to the availability of funds and approval by the Governor of the State of Hawaii.</t>
  </si>
  <si>
    <t>FEES</t>
  </si>
  <si>
    <t>The DURF program is administered by the Development Branch. Please contact the Development Branch at (808) 587-0529 for more details.</t>
  </si>
  <si>
    <t xml:space="preserve">Thank you for your interest in the DURF program. </t>
  </si>
  <si>
    <t>Instructions</t>
  </si>
  <si>
    <t>If you have any questions, please contact the Development Branch at (808) 587-0529. Staff is available for consultation prior to submitting the application.</t>
  </si>
  <si>
    <t>Application must be complete in order to be accepted. Incomplete applications will not be processed by the program staff for review and decision making by the Hawaii Housing Finance and Development Corporation's Board of Directors (Board).</t>
  </si>
  <si>
    <t>The Dwelling Unit Revolving Fund (DURF) application is prepared in Excel. The DURF Application (For Sale-Projects) may be completed in Excel. Please use, at minimum, an 11 point font.</t>
  </si>
  <si>
    <t>Throughout the spreadsheet, please input data in the light blue shaded fields. The white cells are automatically created values.</t>
  </si>
  <si>
    <t>Please submit the application in the order listed below. Make sure that each section is properly titled and labeled at the tope of each page.</t>
  </si>
  <si>
    <t>1. Worksheets in the following order:</t>
  </si>
  <si>
    <t>I. Applicant's Request and Information</t>
  </si>
  <si>
    <t>II. Site Information Sheet</t>
  </si>
  <si>
    <t>III. Project Description</t>
  </si>
  <si>
    <t>IV. Target Population</t>
  </si>
  <si>
    <t>V. Sources</t>
  </si>
  <si>
    <t>VI. Project Budget/Uses</t>
  </si>
  <si>
    <t>VII. Project Budget - Rehabilitation</t>
  </si>
  <si>
    <t>VIII. Unit Mix and Sales Revenue</t>
  </si>
  <si>
    <t>IX. Construction Disbursement and Funding (Cash Flow Format)</t>
  </si>
  <si>
    <t>X. Estimated Project Revenues</t>
  </si>
  <si>
    <t>XI. HOA Estimated Costs</t>
  </si>
  <si>
    <t>2. Certifications and Assurances</t>
  </si>
  <si>
    <t>3. Credit Authorization</t>
  </si>
  <si>
    <t>4. Reponses to Questions</t>
  </si>
  <si>
    <t>5. Responses to Environmental Questionnaire</t>
  </si>
  <si>
    <t>6. The following Exhibits (1-30):</t>
  </si>
  <si>
    <t>Exhibit No.</t>
  </si>
  <si>
    <t>Description</t>
  </si>
  <si>
    <t>Exhibit 1</t>
  </si>
  <si>
    <t>Copy of a current IRS Tax Exemption Letter (non profits) and copy of the Articles of Incorporation.</t>
  </si>
  <si>
    <t>Exhibit 2</t>
  </si>
  <si>
    <t>Most recent Treasury Form 990 with all supporting documentation as filed with the IRS, if applicable.</t>
  </si>
  <si>
    <t>Exhibit 3</t>
  </si>
  <si>
    <t>Certified copies of the organizational documents of the applicant, including its articles of incorporation and bylaws, declaration of trust, partnership or limited partnership agreement, including any amendments thereto. Include a signature resolution if not encompassed within corporation bylaws.</t>
  </si>
  <si>
    <t>Exhibit 4</t>
  </si>
  <si>
    <t>Copy of applicant's past three (3) years of audited financial statements and reports prepared in accordance with generally accepted accounting principles. In the event the applicant is an entity not yet formed, submit federal and state tax returns and financial statements for the previous three years, for the developer and principals of the applicant entity. Please redact all social security numbers prior to submission.</t>
  </si>
  <si>
    <t>Exhibit 5</t>
  </si>
  <si>
    <t>Copy of an organizational chart from the sponsor and the owner of the project. If the ownership structure will be different at anytime during the development process, provide a separate organizational chart representing the ownership structure at such time.</t>
  </si>
  <si>
    <t>Exhibit 6</t>
  </si>
  <si>
    <t>Certificate of Vendor Compliance for the applicant and constituent entities. The Certificate should not be more than 30 days old and the status of all line items shall be reported as compliant or exempt.</t>
  </si>
  <si>
    <t>Exhibit 7</t>
  </si>
  <si>
    <t>Trade and banking references for the applicant.</t>
  </si>
  <si>
    <t>Exhibit 8</t>
  </si>
  <si>
    <t>Housing Development Experience form provided as part of this application, if applicable. Please fill in all information requested on the sheet using the most current information. See sample form titled "Exhibit 8" in the Dwelling Unit Revolving Fund application packet.</t>
  </si>
  <si>
    <t>Exhibit 9</t>
  </si>
  <si>
    <t>Resume for each member of the project team.
Resume for key staff involved in the development ownership of this project from the sponsor and developer.
In addition, please provide a list of construction projects and contracts completed by the Developer, General Contractor, Consultant, Project Sponsor, and Architect for at least the last five years. The list includes at minimum, the name of the project, address of the project, beginning and ending date of the contract or project, the year project was placed in service, name of owner of project, owner contact information and list of any federal, state or local subsidy used in the project and a brief description of the project.
Letter of reference are welcome in addition to the resumes.</t>
  </si>
  <si>
    <t>Exhibit 10</t>
  </si>
  <si>
    <t xml:space="preserve">Location map of the project site. The map should identify the site, parks, schools, public transit routes and stops, shopping and business districts, and competitive developments. </t>
  </si>
  <si>
    <t>Exhibit 11</t>
  </si>
  <si>
    <t>Photographs or rendering of the project and site.</t>
  </si>
  <si>
    <t>Exhibit 12</t>
  </si>
  <si>
    <t>Survey, if available.</t>
  </si>
  <si>
    <t>Exhibit 13</t>
  </si>
  <si>
    <t>Evidence of site control for the project, e.g., deed, lease, agreement of sale, option agreement.</t>
  </si>
  <si>
    <t>Exhibit 14</t>
  </si>
  <si>
    <t>Copy of any existing note, mortgage, or loan agreement encumbering the project site, if available.</t>
  </si>
  <si>
    <t>Exhibit 15</t>
  </si>
  <si>
    <t>Preliminary title report. The preliminary title report should be dated no earlier than six months from the date of the application.</t>
  </si>
  <si>
    <t>Exhibit 16</t>
  </si>
  <si>
    <t>Documentation regarding the applicable Special Site Classification.</t>
  </si>
  <si>
    <t>Exhibit 17</t>
  </si>
  <si>
    <t>Letter from the appropriate County Housing Agency which describes your request for exemption under Chapter 201H, HRS, and the status of your application. If your site is being rezoned, please attach a letter from the appropriate County Planning Office which describes the status of the rezoning process.</t>
  </si>
  <si>
    <t>Exhibit 18</t>
  </si>
  <si>
    <t>Letter of support from the County mayor, City or County council, County Housing office or agency, or Neighborhood Board. Letter must not be older than 6 months from the date of application.</t>
  </si>
  <si>
    <t>Exhibit 19</t>
  </si>
  <si>
    <t>Copy of the most recent Draft Environmental Assessment, Finding of No Significant Impact or Environmental Impact Statement.</t>
  </si>
  <si>
    <t>Exhibit 20</t>
  </si>
  <si>
    <r>
      <t xml:space="preserve">Utilities:
</t>
    </r>
    <r>
      <rPr>
        <u/>
        <sz val="11"/>
        <color theme="1"/>
        <rFont val="Arial"/>
        <family val="2"/>
      </rPr>
      <t>Water:</t>
    </r>
    <r>
      <rPr>
        <sz val="11"/>
        <color theme="1"/>
        <rFont val="Arial"/>
        <family val="2"/>
      </rPr>
      <t xml:space="preserve">  Attach a copy of the Board of Water Supply or Department of Water Supply letter confirming adequacy of existing water system and availability of water.
</t>
    </r>
    <r>
      <rPr>
        <u/>
        <sz val="11"/>
        <color theme="1"/>
        <rFont val="Arial"/>
        <family val="2"/>
      </rPr>
      <t>Sewer:</t>
    </r>
    <r>
      <rPr>
        <sz val="11"/>
        <color theme="1"/>
        <rFont val="Arial"/>
        <family val="2"/>
      </rPr>
      <t xml:space="preserve">  Attach a copy of the sewer application indicating adequacy of existing sewer system capacity.
</t>
    </r>
    <r>
      <rPr>
        <u/>
        <sz val="11"/>
        <color theme="1"/>
        <rFont val="Arial"/>
        <family val="2"/>
      </rPr>
      <t>Electricity:</t>
    </r>
    <r>
      <rPr>
        <sz val="11"/>
        <color theme="1"/>
        <rFont val="Arial"/>
        <family val="2"/>
      </rPr>
      <t xml:space="preserve">  Attach a copy of letter from local electricity provider confirming the availability of electricity to the site.</t>
    </r>
  </si>
  <si>
    <t>Exhibit 21</t>
  </si>
  <si>
    <t>Environmental Questionnaire (Part of this application packet) and copy of Phase 1 Environmental Site Assessment. Copy of Phase 2 Environmental Site Assessment and any mitigation plan, if necessary. The Phase 1 Environmental Site Assessment, Phase 2 Environmental Site Assessment, and mitigation plan should be dated no earlier than 12 months from the date of application.</t>
  </si>
  <si>
    <t>Exhibit 22</t>
  </si>
  <si>
    <t>Proposed construction timetable.</t>
  </si>
  <si>
    <t>Exhibit 23</t>
  </si>
  <si>
    <t>Market analysis prepared by an independent firm, not affiliated with the developer (see below*), as to present and projected demand for the proposed development in the market area. As the market analysis should provide up-to-date demographic information, it should be dated no earlier than six months from the date of the application.
*The firm conducting the study must provide the following documentation:
a) Certificate of Vendor Compliance within 30 days prior to the application date indicating all checks as "compliant" or "exempt",
b) evidence that conducting market studies is one o the primary purposes of the firm,
c) affidavit certifying that the firm is not affiliated with the developer/applicant (See sample form titled "Market Analysis Affidavit" in the Dwelling Unit Revolving Fund application packet),
d) an affidavit from the developer/applicant certifying that they are not affiliated with the market analysis firm must also be submitted  See sample form titled "Owner/Developer Affidavit" in the Dwelling Unit Revolving Fund application packet.
All documentation must be to the satisfaction of the HHFDC.</t>
  </si>
  <si>
    <t>Exhibit 24</t>
  </si>
  <si>
    <t>Exhibit 25</t>
  </si>
  <si>
    <t>Terms and conditions of the proposed financing, including commitment letters, from all financing sources and/or tax credit syndicators. Terms and conditions must reconcile with the worksheets submitted with the Dwelling Unit Revolving Fund Application.</t>
  </si>
  <si>
    <t>Exhibit 26</t>
  </si>
  <si>
    <t>One half size set of plans. 
Plans and specifications to include a) site plan at a minimum scale of 1"=40' which delineate the building types, common elements and parking (including handicapped designations). Project Data must be included on the site plan sheet: zoning and building code information, both allowable and proposed, under which the project was designed (e.g., parking, height limits. floor area ratio, lot coverage, setbacks, type of construction, etc.); b) floor plans of each building type at a minimum scale of 1/8"=1'-0". Handicapped clear spaces shall be shown dashed on the plans and reference shall be made to the code from which it was derived (e.g., UBC, FFHAA, UFAS, etc.); c) exterior elevations of each building type at minimum scale of 1/8"=1'-0". Indicate finish materials; and d) unit plans.
Applicant should be aware that a final copy of the plans will need to be approved by the State of Hawaii Disabilities and Communications Access Board prior to funding and start of constructions.</t>
  </si>
  <si>
    <t>Exhibit 27</t>
  </si>
  <si>
    <t>Capital Needs Assessment (if applicable). The Capital Needs Assessment should be dated no earlier than six months from the date of the application. A capital needs assessment is a qualified professional’s opinion of a property’s current physical condition. It identifies deferred maintenance, physical needs and deficiencies, and material building code violations that affect the property’s use, structural and mechanical integrity, and future physical and financial needs. The Capital Needs Assessment shall identify any work that must be completed immediately to address health and safety issues, violation of Federal or State law, violation of local code, or any work necessary to ensure that the building can continue to operate as housing.</t>
  </si>
  <si>
    <t>Exhibit 28</t>
  </si>
  <si>
    <t>Comparative analysis of conventional water heating system and solar water heating system (if applicable).</t>
  </si>
  <si>
    <t>Exhibit 29</t>
  </si>
  <si>
    <t>Architect Certification - Energy Efficiency and Green Building standards. Applicants must submit a certification from the Architect confirming that the  Project can meet the required building standards for the category selected.</t>
  </si>
  <si>
    <t>Exhibit 30</t>
  </si>
  <si>
    <t>Special Housing Need documentation and support (if applicable).</t>
  </si>
  <si>
    <t>NOTE:</t>
  </si>
  <si>
    <r>
      <t xml:space="preserve">If certain exhibits are not applicable, then insert a page with the statement </t>
    </r>
    <r>
      <rPr>
        <b/>
        <sz val="11"/>
        <color theme="1"/>
        <rFont val="Arial"/>
        <family val="2"/>
      </rPr>
      <t>"THIS SECTION IS INTENTIONALLY OMITTED"</t>
    </r>
    <r>
      <rPr>
        <sz val="11"/>
        <color theme="1"/>
        <rFont val="Arial"/>
        <family val="2"/>
      </rPr>
      <t xml:space="preserve"> typed on it, along with a brief explanation as to why the exhibit is not applicable.</t>
    </r>
  </si>
  <si>
    <t>Requested Program</t>
  </si>
  <si>
    <t>Application Fee</t>
  </si>
  <si>
    <t>Request (Yes/No)</t>
  </si>
  <si>
    <t>Required Payment</t>
  </si>
  <si>
    <t>Dwelling Unit Revolving Fund</t>
  </si>
  <si>
    <t>Application Date</t>
  </si>
  <si>
    <t>Project Owner Name (Applicant)</t>
  </si>
  <si>
    <t>The Applicant is the project owner.  Ownership entity must be established and registered with the State of Hawaii.</t>
  </si>
  <si>
    <t>HHFDC does not accept "to be formed" entity names.</t>
  </si>
  <si>
    <t>Applicant Contact Name, Title</t>
  </si>
  <si>
    <t>Applicant Email Address</t>
  </si>
  <si>
    <t>Applicant Phone Number</t>
  </si>
  <si>
    <t>Applicant Address</t>
  </si>
  <si>
    <t xml:space="preserve">Applicant City, State, Zip Code </t>
  </si>
  <si>
    <t xml:space="preserve">Complete the information below if application was prepared by a person or entity different from the applicant. </t>
  </si>
  <si>
    <t>Application Preparer Name</t>
  </si>
  <si>
    <t>Application Preparer Contact Name, Title</t>
  </si>
  <si>
    <t xml:space="preserve">Application Preparer Phone Number </t>
  </si>
  <si>
    <t>Application Preparer Email Address</t>
  </si>
  <si>
    <t xml:space="preserve">Application Preparer Address </t>
  </si>
  <si>
    <t>Application Preparer City, State, Zip Code</t>
  </si>
  <si>
    <t xml:space="preserve"> Non-Profit organization (Qualified, existing 201(c)(3) or (4) organization, as determined by the Internal Revenue Service)</t>
  </si>
  <si>
    <t xml:space="preserve"> If the applicant is a Non-Profit organization include Exhibit 1 and 2.</t>
  </si>
  <si>
    <t xml:space="preserve"> Private Developer </t>
  </si>
  <si>
    <t xml:space="preserve"> Limited Partnership </t>
  </si>
  <si>
    <t xml:space="preserve"> Corporation </t>
  </si>
  <si>
    <t xml:space="preserve"> General Partnership </t>
  </si>
  <si>
    <t xml:space="preserve"> Limited Liability Corporation </t>
  </si>
  <si>
    <t xml:space="preserve"> Other:</t>
  </si>
  <si>
    <t xml:space="preserve">Government </t>
  </si>
  <si>
    <t xml:space="preserve">Identify (Level of Government and Department) </t>
  </si>
  <si>
    <t xml:space="preserve"> County Government </t>
  </si>
  <si>
    <t xml:space="preserve"> State Government </t>
  </si>
  <si>
    <t>All applicants must submit Exhibit 3, Exhibit 4, Exhibit 5, Exhibit 6, and Exhibit 7 as applicable.</t>
  </si>
  <si>
    <t xml:space="preserve"> Applicant has no prior experience in developing or owning affordable for-sale housing. </t>
  </si>
  <si>
    <t xml:space="preserve"> Applicant has prior experience in developing or owning affordable for-sale housing. </t>
  </si>
  <si>
    <t xml:space="preserve"> If the Applicant has experience in developing or owning affordable housing, please complete Exhibit 8.</t>
  </si>
  <si>
    <t>Developer</t>
  </si>
  <si>
    <t xml:space="preserve">Contact </t>
  </si>
  <si>
    <t>Address</t>
  </si>
  <si>
    <t>City, State, Zip Code</t>
  </si>
  <si>
    <t>Phone</t>
  </si>
  <si>
    <t xml:space="preserve">Email </t>
  </si>
  <si>
    <t xml:space="preserve">Role/Responsibility </t>
  </si>
  <si>
    <t>Complete Exhibit 8</t>
  </si>
  <si>
    <t>Consultant</t>
  </si>
  <si>
    <t>Financial Advisor/Underwriter</t>
  </si>
  <si>
    <t>General Contractor</t>
  </si>
  <si>
    <t>Architect</t>
  </si>
  <si>
    <t>Legal Counsel</t>
  </si>
  <si>
    <t>Tax Counsel</t>
  </si>
  <si>
    <t>Certified Public Accountant</t>
  </si>
  <si>
    <t>II. Site Information</t>
  </si>
  <si>
    <t>Project Address</t>
  </si>
  <si>
    <t>Project City, State, Zip Code</t>
  </si>
  <si>
    <t>Project County</t>
  </si>
  <si>
    <t>Project Island</t>
  </si>
  <si>
    <t>Project Tax Map Key</t>
  </si>
  <si>
    <t xml:space="preserve">Neighborhood Board (for Oahu) </t>
  </si>
  <si>
    <t>Special Design or Management District</t>
  </si>
  <si>
    <t>Submit Exhibit 10, 11, and 12, 13 and 15.  Submit Exhibit 14, if applicable.</t>
  </si>
  <si>
    <t>Site Size</t>
  </si>
  <si>
    <t xml:space="preserve">  Acres</t>
  </si>
  <si>
    <t xml:space="preserve">  Square Feet</t>
  </si>
  <si>
    <t>Name</t>
  </si>
  <si>
    <t>Submit Exhibit 13 and 15.  Submit Exhibit 14, if applicable.</t>
  </si>
  <si>
    <t xml:space="preserve"> Own Site - Fee Simple </t>
  </si>
  <si>
    <t xml:space="preserve">Expires on: </t>
  </si>
  <si>
    <t xml:space="preserve"> Executed Ground Lease </t>
  </si>
  <si>
    <t xml:space="preserve"> Option to Purchase </t>
  </si>
  <si>
    <t xml:space="preserve"> Option to Lease </t>
  </si>
  <si>
    <t xml:space="preserve"> Other</t>
  </si>
  <si>
    <t xml:space="preserve">Describe: </t>
  </si>
  <si>
    <t>Building acquired/to be acquired from:</t>
  </si>
  <si>
    <t xml:space="preserve"> Related Party </t>
  </si>
  <si>
    <t xml:space="preserve">Unrelated Party </t>
  </si>
  <si>
    <t>Property is currently owned by</t>
  </si>
  <si>
    <t>If Acquisition from Government Agency, indicate the Name of the Agency</t>
  </si>
  <si>
    <t>Cost of Acquisition</t>
  </si>
  <si>
    <t>Appraised Value</t>
  </si>
  <si>
    <t>Date of Appraisal</t>
  </si>
  <si>
    <t>Appraisal Ordered by</t>
  </si>
  <si>
    <t>Proposed Rehabilitation Expense (per unit)</t>
  </si>
  <si>
    <t>Date of most recent capital improvements to project costing at least 25% of the adjusted basis of the building(s) over a 24 month period and  depreciated under the Accelerated Cost Recovery System (ACRS)</t>
  </si>
  <si>
    <t>Is the project the subject of a Historic Rehabilitation Tax Credit?</t>
  </si>
  <si>
    <t>Yes</t>
  </si>
  <si>
    <t>No</t>
  </si>
  <si>
    <t>If yes, amount of the Historic Tax Credit:</t>
  </si>
  <si>
    <t xml:space="preserve">  20% Historic Credit </t>
  </si>
  <si>
    <t xml:space="preserve">  10% Historic Credit</t>
  </si>
  <si>
    <t>Is the property listed in the National or State Register of Historic Places?</t>
  </si>
  <si>
    <t xml:space="preserve"> Yes</t>
  </si>
  <si>
    <t xml:space="preserve"> No</t>
  </si>
  <si>
    <t>Please provide the current status of the project as it pertains to the Historic Tax Credits.</t>
  </si>
  <si>
    <t>The five (5) classifications below are considered for the purposes of this application to be difficult development zones.  In most instances, none of the categories will be applicable.  If that is the case with your project, then type in “NA” next to each category.  However, if one of the categories is applicable, then check the box next to that category and briefly describe what impact being located in that particular zone may have on your project.  For the Flood Zone, please indicate the flood zone designation for the site from FEMA.  (NOTE - applicants may be required to provide a complete description of the problem and what mitigating measures will be taken to reduce the impact on the project).</t>
  </si>
  <si>
    <t>If the site has a site classification that is not one of the listed classifications, please check “Other” and describe the site classification.</t>
  </si>
  <si>
    <t>Identify:</t>
  </si>
  <si>
    <t xml:space="preserve"> Flood Zone </t>
  </si>
  <si>
    <t xml:space="preserve"> Tsunami</t>
  </si>
  <si>
    <t xml:space="preserve"> Special Management Area </t>
  </si>
  <si>
    <t xml:space="preserve"> Special or Historic District </t>
  </si>
  <si>
    <t xml:space="preserve"> Shoreline Protection Area </t>
  </si>
  <si>
    <t xml:space="preserve"> Other (wetlands, volcano, etc.) </t>
  </si>
  <si>
    <t>Submit Exhibit 16, if applicable.</t>
  </si>
  <si>
    <t xml:space="preserve">Current Zoning Designation </t>
  </si>
  <si>
    <t xml:space="preserve">State Land Use Classification </t>
  </si>
  <si>
    <t xml:space="preserve">Will your project conform to the existing zoning for the property? </t>
  </si>
  <si>
    <t xml:space="preserve"> No </t>
  </si>
  <si>
    <t xml:space="preserve">List the variances and/or special use permits required. </t>
  </si>
  <si>
    <t>Submit Exhibit 17 and 18.</t>
  </si>
  <si>
    <t xml:space="preserve">Does this project involve any relocation of tenants or existing homeowners? </t>
  </si>
  <si>
    <t xml:space="preserve">If yes, please describe any proposed relocation assistance. </t>
  </si>
  <si>
    <t>Submit Exhibit 19.</t>
  </si>
  <si>
    <t>Will the project utilize gas for cooking or water heating?</t>
  </si>
  <si>
    <t>If yes, is gas service currently available to the site?</t>
  </si>
  <si>
    <t>Is electricity service currently available to the site?</t>
  </si>
  <si>
    <t>Sewer/Septic service is currently available to the site for the number and type of units proposed.</t>
  </si>
  <si>
    <t>Water is currently available for the proposed number of units and type of units for this project.</t>
  </si>
  <si>
    <t>Does the site have a hook-up to telephone service?</t>
  </si>
  <si>
    <t>Does the site have a hook-up to cable or internet service?</t>
  </si>
  <si>
    <t>Please provide information on the availability of utilities and site access for the proposed project.  Please include information on existing infrastructure capabilities and any planned or potential expansion of infrastructure needed to develop this project.</t>
  </si>
  <si>
    <t>Water</t>
  </si>
  <si>
    <t>Existing:</t>
  </si>
  <si>
    <t xml:space="preserve">Planned: </t>
  </si>
  <si>
    <t>Sewer</t>
  </si>
  <si>
    <t>Planned:</t>
  </si>
  <si>
    <t>Drainage</t>
  </si>
  <si>
    <t xml:space="preserve">Roads </t>
  </si>
  <si>
    <t>Electric</t>
  </si>
  <si>
    <t>Gas</t>
  </si>
  <si>
    <t>Telephone, Television, and Data</t>
  </si>
  <si>
    <t>Submit Exhibit 20.</t>
  </si>
  <si>
    <t>Identify the benefits in use or disclose any potential problems associated with your proposed site.</t>
  </si>
  <si>
    <t>FAILURE TO DISCLOSE ANY KNOWN MATERIAL DEFECTS MAY RESULT IN AN IMMEDIATE DISQUALIFICATION FROM FURTHER CONSIDERATION.  PLEASE COMPLETE THE ENVIRONMENTAL QUESTIONNAIRE.  Please attach additional pages if needed.</t>
  </si>
  <si>
    <t>Access to Site</t>
  </si>
  <si>
    <t>List major access points.  Is the access convenient or are there any hazardous conditions limiting access to the site?  Are any easements necessary for access?</t>
  </si>
  <si>
    <t>Availability of Utilities</t>
  </si>
  <si>
    <t>Does the project have sewer, water, and electricity immediately available for hook-up?  Will the project trigger upgrades to the existing utility infrastructure?</t>
  </si>
  <si>
    <t>Site Improvements</t>
  </si>
  <si>
    <t>What is currently on the site?  List the existing structures, if applicable.  If there are any existing structures, will there be any displacement of tenants?  How will this displacement be handled?  Will existing structures be renovated or demolished?</t>
  </si>
  <si>
    <t>Topography and soils</t>
  </si>
  <si>
    <t>Is the site developable?  Is there a soils engineering study available for review?  Is there a topographic survey of the site?  Will the site require any grading due to the slope?</t>
  </si>
  <si>
    <t>Environmental Issues</t>
  </si>
  <si>
    <t>What existing environmental conditions exist at the site?   What environmental conditions may affect the development of the site?  The HHFDC requires a Phase I Environmental Site Assessment.</t>
  </si>
  <si>
    <t>Submit Exhibit 21.</t>
  </si>
  <si>
    <t>Project Name</t>
  </si>
  <si>
    <t>Proposed Project Type (Housing, Infrastructure Improvement, etc.…)</t>
  </si>
  <si>
    <t>Length of Affordability Commitment (Years)</t>
  </si>
  <si>
    <t>Does this development contribute to a concerted community revitalization plan, such as the Weed and Seed program, Empowerment Zone and Enterprise Community Initiative?</t>
  </si>
  <si>
    <t>Program:</t>
  </si>
  <si>
    <t>If yes, please describe specific measures on how this will be achieved.</t>
  </si>
  <si>
    <t>What type of project are you planning?  (Check all that apply)</t>
  </si>
  <si>
    <t>Garden Style</t>
  </si>
  <si>
    <t>Mid-Rise</t>
  </si>
  <si>
    <t>High-rise</t>
  </si>
  <si>
    <t>Cluster</t>
  </si>
  <si>
    <t xml:space="preserve">Single-Family Dwelling Units </t>
  </si>
  <si>
    <t>Townhouse</t>
  </si>
  <si>
    <t>Duplex, Triplex, Fourplex</t>
  </si>
  <si>
    <t xml:space="preserve">New Construction </t>
  </si>
  <si>
    <t xml:space="preserve">Rehabilitation </t>
  </si>
  <si>
    <t xml:space="preserve">Acquisition </t>
  </si>
  <si>
    <t xml:space="preserve">Type of Construction? Description of Buildings. (i.e. # of floors, # of units per building, # of elevators, concrete) </t>
  </si>
  <si>
    <t>Number of Residential Buildings</t>
  </si>
  <si>
    <t>Number of Other Buildings</t>
  </si>
  <si>
    <t xml:space="preserve">Answer the following questions for developments with more than one building: </t>
  </si>
  <si>
    <t xml:space="preserve">1. Are or will the buildings be located on the same tract of land? </t>
  </si>
  <si>
    <t>2. Are or will the buildings be owned by the same person for federal income tax purposes?</t>
  </si>
  <si>
    <t xml:space="preserve">3. Are or will the buildings be financed pursuant to a common plan of financing? </t>
  </si>
  <si>
    <t>Fill in the appropriate number in the table below.</t>
  </si>
  <si>
    <t>Restriction</t>
  </si>
  <si>
    <t>Unit</t>
  </si>
  <si>
    <t xml:space="preserve">Percentage of </t>
  </si>
  <si>
    <t>(AMGI=Average Median Gross Income)</t>
  </si>
  <si>
    <t>Count</t>
  </si>
  <si>
    <t>Total Units</t>
  </si>
  <si>
    <t>30% AMGI</t>
  </si>
  <si>
    <t>40% AMGI</t>
  </si>
  <si>
    <t>50% AMGI</t>
  </si>
  <si>
    <t>60% AMGI</t>
  </si>
  <si>
    <t>70% AMGI</t>
  </si>
  <si>
    <t>80% AMGI</t>
  </si>
  <si>
    <t>90% AMGI</t>
  </si>
  <si>
    <t>100% AMGI</t>
  </si>
  <si>
    <t>120% AMGI</t>
  </si>
  <si>
    <t>140% AMGI</t>
  </si>
  <si>
    <t>Subtotal of Affordable Units (1)</t>
  </si>
  <si>
    <t>Market Units</t>
  </si>
  <si>
    <t>Manager Unit(s)</t>
  </si>
  <si>
    <t>Subtotal of Market &amp; Manager Units (1)</t>
  </si>
  <si>
    <t>Total Number of Units (1)</t>
  </si>
  <si>
    <t>(1) Unit subtotals and total shall return "ERROR" or "#VALUE!" until unit totals of Project Unit Count and Project Unit Mix   
      Summary Tables reconcile.</t>
  </si>
  <si>
    <t>Submit Exhibit 28.</t>
  </si>
  <si>
    <t>Affordable Units:</t>
  </si>
  <si>
    <t>Area/Unit</t>
  </si>
  <si>
    <t>Affordability</t>
  </si>
  <si>
    <t>Total of Unit</t>
  </si>
  <si>
    <t>Unit Type (1)</t>
  </si>
  <si>
    <t>(SF)</t>
  </si>
  <si>
    <t>(AMGI)</t>
  </si>
  <si>
    <t>Area (SF)</t>
  </si>
  <si>
    <t>N/A</t>
  </si>
  <si>
    <t>Market and Manager Units (Other Unit Types):</t>
  </si>
  <si>
    <t>-</t>
  </si>
  <si>
    <t>Total Unit</t>
  </si>
  <si>
    <t>How many parking spaces will be provided at the project site?  Please complete the table below.</t>
  </si>
  <si>
    <t>Number of Spaces</t>
  </si>
  <si>
    <t>Ratio of Spaces/Unit</t>
  </si>
  <si>
    <t>Tenant - Handicap Accessible</t>
  </si>
  <si>
    <t>Guest - Handicap Accessible</t>
  </si>
  <si>
    <t>Commercial</t>
  </si>
  <si>
    <t>Total</t>
  </si>
  <si>
    <t>Residential (Units only)</t>
  </si>
  <si>
    <t>Common Area/Circulation Area</t>
  </si>
  <si>
    <t xml:space="preserve">Community Service Facility Area </t>
  </si>
  <si>
    <t xml:space="preserve">Commercial Area </t>
  </si>
  <si>
    <t>Other (If any)</t>
  </si>
  <si>
    <t>Total Area</t>
  </si>
  <si>
    <t>Parking Area (Structure)</t>
  </si>
  <si>
    <t>Total Project Area</t>
  </si>
  <si>
    <t>Each unit will include the following amenities (changes not permitted without HHFDC consent):</t>
  </si>
  <si>
    <t xml:space="preserve">Refrigerator </t>
  </si>
  <si>
    <t xml:space="preserve">Range </t>
  </si>
  <si>
    <t xml:space="preserve">Dishwasher </t>
  </si>
  <si>
    <t>Washer</t>
  </si>
  <si>
    <t>High Speed Internet Access</t>
  </si>
  <si>
    <t>Dryer</t>
  </si>
  <si>
    <t>Air Conditioning</t>
  </si>
  <si>
    <t xml:space="preserve">Disposal </t>
  </si>
  <si>
    <t>Window Coverings</t>
  </si>
  <si>
    <t xml:space="preserve">Heating </t>
  </si>
  <si>
    <t xml:space="preserve">Furniture </t>
  </si>
  <si>
    <t>Carpet</t>
  </si>
  <si>
    <t>Cable TV</t>
  </si>
  <si>
    <t>Other</t>
  </si>
  <si>
    <t>Describe</t>
  </si>
  <si>
    <t>The Project will include the following amenities (changes not permitted without HHFDC consent):</t>
  </si>
  <si>
    <t xml:space="preserve">Playground/Tot Lot </t>
  </si>
  <si>
    <t>Picnic Area</t>
  </si>
  <si>
    <t xml:space="preserve">Community Meeting Room </t>
  </si>
  <si>
    <t xml:space="preserve">Elevator </t>
  </si>
  <si>
    <t xml:space="preserve">Swimming Pool </t>
  </si>
  <si>
    <t xml:space="preserve">Laundry Room </t>
  </si>
  <si>
    <t xml:space="preserve">Transportation </t>
  </si>
  <si>
    <t>Computer with high-speed internet access</t>
  </si>
  <si>
    <t>Identify</t>
  </si>
  <si>
    <t>Distance</t>
  </si>
  <si>
    <t>Super Market/Grocery Store:</t>
  </si>
  <si>
    <t xml:space="preserve">Schools (Family Project): </t>
  </si>
  <si>
    <t xml:space="preserve">  Elementary </t>
  </si>
  <si>
    <t xml:space="preserve">  Middle </t>
  </si>
  <si>
    <t xml:space="preserve">  High </t>
  </si>
  <si>
    <t xml:space="preserve">Child Care (Family Project): </t>
  </si>
  <si>
    <t xml:space="preserve">Public Library: </t>
  </si>
  <si>
    <t xml:space="preserve">Healthcare: </t>
  </si>
  <si>
    <t xml:space="preserve">Community Center/Activities: </t>
  </si>
  <si>
    <t xml:space="preserve">Park/Playground: </t>
  </si>
  <si>
    <t xml:space="preserve">Bank/Financial Services: </t>
  </si>
  <si>
    <t>Public Transportation:</t>
  </si>
  <si>
    <t xml:space="preserve">Employment: </t>
  </si>
  <si>
    <t>Submit Exhibit 10.</t>
  </si>
  <si>
    <t>Indicate the approximate dates for the following:</t>
  </si>
  <si>
    <t>Milestones</t>
  </si>
  <si>
    <t>Date</t>
  </si>
  <si>
    <t>Approval of 201(H) Variances:</t>
  </si>
  <si>
    <t xml:space="preserve">Projected Building Permit Date: </t>
  </si>
  <si>
    <t xml:space="preserve">Closing of Construction Financing: </t>
  </si>
  <si>
    <t xml:space="preserve">Construction Start Date: </t>
  </si>
  <si>
    <t xml:space="preserve">Projected Occupancy Permit Date: </t>
  </si>
  <si>
    <r>
      <t>Placed in Service Date</t>
    </r>
    <r>
      <rPr>
        <vertAlign val="superscript"/>
        <sz val="11"/>
        <color theme="1"/>
        <rFont val="Arial"/>
        <family val="2"/>
      </rPr>
      <t>1</t>
    </r>
    <r>
      <rPr>
        <sz val="11"/>
        <color theme="1"/>
        <rFont val="Arial"/>
        <family val="2"/>
      </rPr>
      <t xml:space="preserve">: </t>
    </r>
  </si>
  <si>
    <r>
      <t>Achievement of Occupancy for 100% of the Units</t>
    </r>
    <r>
      <rPr>
        <vertAlign val="superscript"/>
        <sz val="11"/>
        <color theme="1"/>
        <rFont val="Arial"/>
        <family val="2"/>
      </rPr>
      <t>2</t>
    </r>
    <r>
      <rPr>
        <sz val="11"/>
        <color theme="1"/>
        <rFont val="Arial"/>
        <family val="2"/>
      </rPr>
      <t xml:space="preserve">: </t>
    </r>
  </si>
  <si>
    <r>
      <t>Achievement of 95% Stabilized Occupancy</t>
    </r>
    <r>
      <rPr>
        <vertAlign val="superscript"/>
        <sz val="11"/>
        <color theme="1"/>
        <rFont val="Arial"/>
        <family val="2"/>
      </rPr>
      <t>3</t>
    </r>
    <r>
      <rPr>
        <sz val="11"/>
        <color theme="1"/>
        <rFont val="Arial"/>
        <family val="2"/>
      </rPr>
      <t>:</t>
    </r>
  </si>
  <si>
    <t>Submit Exhibit 22.</t>
  </si>
  <si>
    <t xml:space="preserve">Project will utilize a solar water heating system. </t>
  </si>
  <si>
    <t xml:space="preserve"> (If this item is not checked, please submit Exhibit 30.)</t>
  </si>
  <si>
    <t>Project will be Energy Star Certified.</t>
  </si>
  <si>
    <t>Project will be Enterprise Green Communities Certified.</t>
  </si>
  <si>
    <t>Project will be LEED Certified.</t>
  </si>
  <si>
    <t>Certified</t>
  </si>
  <si>
    <t>Silver</t>
  </si>
  <si>
    <t xml:space="preserve">Gold </t>
  </si>
  <si>
    <t xml:space="preserve">Platinum </t>
  </si>
  <si>
    <t xml:space="preserve">Project will be National Green Building Standard Certified. </t>
  </si>
  <si>
    <t>Bronze</t>
  </si>
  <si>
    <t>Submit Exhibit 31 – Certification from the Architect confirming that the Project can meet the required building standards for the category selected above.  Upon Project completion the project owner is required to submit the certification it elected from the corresponding entity governing the certification.  Alternatively, if the Project has followed through with green building design and construction, but has not been certified or commissioned by a third party, submit certification from the Project architect confirming that the Project has met the standard selected.  Failure to provide the certification may result in forfeiture of the good faith deposit.</t>
  </si>
  <si>
    <t>List other green building practices implemented in the proposed project:</t>
  </si>
  <si>
    <t>HHFDC Dwelling Unit Revolving Fund Application (For Sale-Projects)</t>
  </si>
  <si>
    <t>Unit Types</t>
  </si>
  <si>
    <t>Number of Units</t>
  </si>
  <si>
    <t xml:space="preserve">Family </t>
  </si>
  <si>
    <t>Elderly or Elderly Families (2)</t>
  </si>
  <si>
    <t>Homeless</t>
  </si>
  <si>
    <t>Special Housing Needs</t>
  </si>
  <si>
    <t>Total Unit Count (1)</t>
  </si>
  <si>
    <t>(1) Unit subtotals and totals shall return "Error" or "#VALUE!" until unit totals of Project Unit Count (III. Prj. Description Sheet) and Occupancy Type Tables reconcile.</t>
  </si>
  <si>
    <t xml:space="preserve">(2) Please refer to the definition of Elder or Elderly Households as defined in Chapter 201H-1, HRS. </t>
  </si>
  <si>
    <t xml:space="preserve">(2) Elderly Housing in and of itself, does not constitute Special Housing Needs. </t>
  </si>
  <si>
    <t>In the space provided below, please describe the special housing need served by this project.  Attach Exhibit 39 – supporting documentation.  Note:  The special housing unit reservation is exclusive to that particular need group.  The market study is required to specifically address the market demand of the identified special needs group and the project’s ability to meet that demand.</t>
  </si>
  <si>
    <t xml:space="preserve">Number of Accessible Units </t>
  </si>
  <si>
    <t xml:space="preserve">Number of Adaptable Units </t>
  </si>
  <si>
    <t xml:space="preserve">Will all of the residential units be available to the general public? </t>
  </si>
  <si>
    <t>If you answered no, please qualify which populations the units will be made available to:</t>
  </si>
  <si>
    <t>Interim</t>
  </si>
  <si>
    <t>DURF Loan Amount Request</t>
  </si>
  <si>
    <t>Requested Interest Rate</t>
  </si>
  <si>
    <t>Requested Loan Term/Maturity (in Years)</t>
  </si>
  <si>
    <t>Requested Amortization Rate (As Applicable, in Years)</t>
  </si>
  <si>
    <t>Requested Repayment Terms</t>
  </si>
  <si>
    <t>Proposed Collateral/Security</t>
  </si>
  <si>
    <t>Cash Contribution</t>
  </si>
  <si>
    <t>Real Estate</t>
  </si>
  <si>
    <t>Other:</t>
  </si>
  <si>
    <t>Indicate the TOTAL DOLLAR AMOUNT in the form of cash (or equivalents) and/or real estate contributions that your organization will directly contribute to the project. Only list items that shall remain in the project as a permanent source.  Do not include Deferred Developer Fees or other deferred costs.  Sponsor equity should be “first in” and not decrease from interim to permanent financing.</t>
  </si>
  <si>
    <t>If real estate is part of your equity contribution, provide a copy of an appraisal report and an independent CPA opinion letter on the equity valuation of the contribution.  Please note that whenever the HHFDC is providing loan financing, an appraisal report conforming to USPAP standards shall be at the expense of the applicant and ordered by the HHFDC.  Prior to ordering the appraisal, the HHFDC will require the applicant to deposit with the HHFDC sufficient funds to pay for the entire cost of the appraisal report.  Appraisal reports ordered by the applicant may not be acceptable.  Appraisal reports ordered and prepared for any federally insured lender or HUD approved lender will be acceptable, but shall be subject to a satisfactory review by HHFDC and an appraiser engaged by the HHFDC if deemed necessary by HHFDC, at the applicant/developer’s expense.</t>
  </si>
  <si>
    <t>Interest</t>
  </si>
  <si>
    <t>Term</t>
  </si>
  <si>
    <t>Amortization</t>
  </si>
  <si>
    <t>Annual</t>
  </si>
  <si>
    <t>Sources</t>
  </si>
  <si>
    <t>Type</t>
  </si>
  <si>
    <t>Only</t>
  </si>
  <si>
    <t>Rate</t>
  </si>
  <si>
    <t>(in Years)</t>
  </si>
  <si>
    <t>Debt Service</t>
  </si>
  <si>
    <t>Amount</t>
  </si>
  <si>
    <t>Sponsor Equity</t>
  </si>
  <si>
    <t>Equity</t>
  </si>
  <si>
    <t xml:space="preserve">-    </t>
  </si>
  <si>
    <t>Grant - Negative Basis Adjustment</t>
  </si>
  <si>
    <t>Source:</t>
  </si>
  <si>
    <t>Historic Equity - Negative Basis Adj.</t>
  </si>
  <si>
    <t>Construction Loan</t>
  </si>
  <si>
    <t>Debt</t>
  </si>
  <si>
    <t>DURF Loan</t>
  </si>
  <si>
    <t>Subordinate Debt</t>
  </si>
  <si>
    <t>Other Government Financing</t>
  </si>
  <si>
    <t>Non-qualified Non-recourse Funds</t>
  </si>
  <si>
    <t>Other Deferred Costs:</t>
  </si>
  <si>
    <t>Homebuyer Deposits</t>
  </si>
  <si>
    <t>Total (1)</t>
  </si>
  <si>
    <t>(1) Total shall return an "ERROR" message if the total amount for the Interim/Construction Sources exceeds the total amount for the Permanent Sources.</t>
  </si>
  <si>
    <t>Gross Sales Revenue</t>
  </si>
  <si>
    <t>(1) Total shall return an "ERROR" message if the total amount for the Permanent Sources is less than the total amount for the Interim/Construction Sources.</t>
  </si>
  <si>
    <t>Total Sq. Ft.</t>
  </si>
  <si>
    <t>Cost Per</t>
  </si>
  <si>
    <t>% of Total</t>
  </si>
  <si>
    <t>Cost Per Unit</t>
  </si>
  <si>
    <t>Square Foot</t>
  </si>
  <si>
    <t>Cost</t>
  </si>
  <si>
    <t>Acquisition:</t>
  </si>
  <si>
    <t>Land</t>
  </si>
  <si>
    <t>Building/Improvements</t>
  </si>
  <si>
    <t xml:space="preserve">Subtotal: Acquisition </t>
  </si>
  <si>
    <t>Construction/Rehabilitation Work:</t>
  </si>
  <si>
    <t>Site Work - Off Site</t>
  </si>
  <si>
    <t>Site Work - On Site</t>
  </si>
  <si>
    <t>New Construction - Residential</t>
  </si>
  <si>
    <t>New Construction - Commercial</t>
  </si>
  <si>
    <t>New Construction - Community Svc Facility</t>
  </si>
  <si>
    <t>Parking</t>
  </si>
  <si>
    <t>Contractor Profit</t>
  </si>
  <si>
    <t>Contractor Overhead</t>
  </si>
  <si>
    <t>Contractor General Requirements</t>
  </si>
  <si>
    <t>Insurance</t>
  </si>
  <si>
    <t>Subtotal: Construction/Rehabilitation</t>
  </si>
  <si>
    <t>Interim and Soft Costs:</t>
  </si>
  <si>
    <t>Appraisal</t>
  </si>
  <si>
    <t>Survey and CPR</t>
  </si>
  <si>
    <t>Architect Fee - Design</t>
  </si>
  <si>
    <t>Architect Fee - Supervision</t>
  </si>
  <si>
    <t>Consulting</t>
  </si>
  <si>
    <t>Engineering</t>
  </si>
  <si>
    <t>Broker Fee</t>
  </si>
  <si>
    <t>Environmental Report</t>
  </si>
  <si>
    <t>Market Study</t>
  </si>
  <si>
    <t>Building Permits</t>
  </si>
  <si>
    <t>Utility Fees and Hook-up Charges</t>
  </si>
  <si>
    <t>Legal Fee</t>
  </si>
  <si>
    <t>Organizational Expenses</t>
  </si>
  <si>
    <t>Payment &amp; Perform. Bond - Owner Paid</t>
  </si>
  <si>
    <t>Taxes - Other</t>
  </si>
  <si>
    <t>Taxes - Real Property</t>
  </si>
  <si>
    <t>DURF Loan Origination Fee</t>
  </si>
  <si>
    <t>DURF Loan Interest</t>
  </si>
  <si>
    <t>HHFDC Administrative Fee</t>
  </si>
  <si>
    <t>Subtotal: Interim &amp; Soft</t>
  </si>
  <si>
    <t>Financing and Syndication Costs:</t>
  </si>
  <si>
    <t>Construction Loan - Fees</t>
  </si>
  <si>
    <t>Construction Loan - Interest</t>
  </si>
  <si>
    <t>Credit Report</t>
  </si>
  <si>
    <t>Legal Fee - Financing</t>
  </si>
  <si>
    <t>Lender/Investor Inspection Fee</t>
  </si>
  <si>
    <t>Permanent Loan - Enhancement Fee</t>
  </si>
  <si>
    <t>Permanent Loan - Fee</t>
  </si>
  <si>
    <t>Tax Opinion</t>
  </si>
  <si>
    <t>Title, Escrow &amp; Recording</t>
  </si>
  <si>
    <t>Subtotal: Financing &amp; Syndication</t>
  </si>
  <si>
    <t>Project Reserves:</t>
  </si>
  <si>
    <t>Replacement/Capital Reserve</t>
  </si>
  <si>
    <t>Operating Reserve</t>
  </si>
  <si>
    <t>Rent-Up Reserve</t>
  </si>
  <si>
    <t>Subtotal: Project Reserves</t>
  </si>
  <si>
    <t>Contingency:</t>
  </si>
  <si>
    <t xml:space="preserve"> </t>
  </si>
  <si>
    <t>Cost Description</t>
  </si>
  <si>
    <t>Affordable/Market (2)</t>
  </si>
  <si>
    <t>No. of Units (3)</t>
  </si>
  <si>
    <t>Interest Rate (7)</t>
  </si>
  <si>
    <t>Sale Price (psf)</t>
  </si>
  <si>
    <t>Max Sales Price (8)</t>
  </si>
  <si>
    <t xml:space="preserve">Gross Revenue </t>
  </si>
  <si>
    <t>Total No. of Units</t>
  </si>
  <si>
    <t>Total Area/Unit Area</t>
  </si>
  <si>
    <t>Total Affordable Units (9)</t>
  </si>
  <si>
    <t>Total Market Units (10)</t>
  </si>
  <si>
    <t>Total Units (11)</t>
  </si>
  <si>
    <t>Total Affordable Units</t>
  </si>
  <si>
    <t>Percentage of Affordable Units</t>
  </si>
  <si>
    <t>Total Market Units</t>
  </si>
  <si>
    <t>Percentage of Market Units</t>
  </si>
  <si>
    <t>(2) From the drop-down menu choose whether the unit is "Affordable" or "Market".</t>
  </si>
  <si>
    <t>(3) The total no. of units will return "ERROR" if it doesn't reconcile with the III. Project Description Sheet's Summary for Entire Project Section.</t>
  </si>
  <si>
    <t>(7) Input the latest available current interest rate. Note that this might change by the end of your DURF application review by HHFDC.</t>
  </si>
  <si>
    <t>(8) For the affordable units the max sales price cannot exceed the sales price established by HHFDC.</t>
  </si>
  <si>
    <t>(9) The total affordable units will return "ERROR" if it doesn't reconcile with the III.Project Description Sheet's Project Unit Mix Summary Section Subtotal of Affordable Units.</t>
  </si>
  <si>
    <t>(10) The total market units will return "ERROR" if it doesn't reconcile with the III.Project Description Sheet's Project Unit Mix Summary Section Subtotal of Other Unit Types.</t>
  </si>
  <si>
    <t>(11) The total units will return "ERROR" if it doesn't reconcile with the total number of units.</t>
  </si>
  <si>
    <t>X. Construction Disbursement and Funding (Cash Flow Format)</t>
  </si>
  <si>
    <t>Itemized Costs</t>
  </si>
  <si>
    <t>At Closing</t>
  </si>
  <si>
    <t>[Month/Year]</t>
  </si>
  <si>
    <t>Check</t>
  </si>
  <si>
    <t>Funding Sources (Interim Sources):</t>
  </si>
  <si>
    <t xml:space="preserve">No. of Units (3) </t>
  </si>
  <si>
    <t>Gross Revenue (4)</t>
  </si>
  <si>
    <t>Parking:</t>
  </si>
  <si>
    <t xml:space="preserve">No. of Units </t>
  </si>
  <si>
    <t>Gross Revenue</t>
  </si>
  <si>
    <t>TOTAL GROSS REVENUE (5)</t>
  </si>
  <si>
    <t>XB. Gross Profit Margin</t>
  </si>
  <si>
    <t>Gross Profit</t>
  </si>
  <si>
    <t>Gross Profit Margin (1)</t>
  </si>
  <si>
    <t>(1) The Gross Profit Margin will return an "ERROR" message if it is less than 5% or more than 20%.</t>
  </si>
  <si>
    <t xml:space="preserve">Cost </t>
  </si>
  <si>
    <t>Monthly</t>
  </si>
  <si>
    <t>Annually</t>
  </si>
  <si>
    <t>Notes</t>
  </si>
  <si>
    <t>Utilities and Services:</t>
  </si>
  <si>
    <t xml:space="preserve">Electricity </t>
  </si>
  <si>
    <t>Cable</t>
  </si>
  <si>
    <t>Internet</t>
  </si>
  <si>
    <t>Telephone</t>
  </si>
  <si>
    <t>Refuse</t>
  </si>
  <si>
    <t>Subtotal: Utilities and Services</t>
  </si>
  <si>
    <t>Maintenance, Repairs, and Supplies:</t>
  </si>
  <si>
    <t>Maintenance and Repairs</t>
  </si>
  <si>
    <t>Supplies</t>
  </si>
  <si>
    <t>Janitorial</t>
  </si>
  <si>
    <t>Grounds</t>
  </si>
  <si>
    <t>Tree Trimming</t>
  </si>
  <si>
    <t>Elevator</t>
  </si>
  <si>
    <t>Fire Systems</t>
  </si>
  <si>
    <t>Equipment</t>
  </si>
  <si>
    <t>Window Washing</t>
  </si>
  <si>
    <t>Electrical</t>
  </si>
  <si>
    <t>Plumbing</t>
  </si>
  <si>
    <t>Pest Control</t>
  </si>
  <si>
    <t>Training</t>
  </si>
  <si>
    <t>Subtotal: Maintenance, Repairs, and Supplies</t>
  </si>
  <si>
    <t>Payroll and Benefits:</t>
  </si>
  <si>
    <t>Resident Manger</t>
  </si>
  <si>
    <t>Housing Allowance</t>
  </si>
  <si>
    <t>Maintenance</t>
  </si>
  <si>
    <t>Worker's Comp</t>
  </si>
  <si>
    <t>Health Insurance</t>
  </si>
  <si>
    <t>Payroll Preparation</t>
  </si>
  <si>
    <t>Payroll Taxes</t>
  </si>
  <si>
    <t>Management Fee</t>
  </si>
  <si>
    <t>Consulting Fee</t>
  </si>
  <si>
    <t>Holiday Bonus</t>
  </si>
  <si>
    <t>Audit/Taxes</t>
  </si>
  <si>
    <t>Administrative Services</t>
  </si>
  <si>
    <t>Condominium Registration</t>
  </si>
  <si>
    <t>Security Service</t>
  </si>
  <si>
    <t>GET</t>
  </si>
  <si>
    <t>Subtotal: Payroll and Benefits</t>
  </si>
  <si>
    <t>Taxes and Insurance</t>
  </si>
  <si>
    <t>Property Insurance</t>
  </si>
  <si>
    <t>General Liability Insurance</t>
  </si>
  <si>
    <t>Flood Insurance</t>
  </si>
  <si>
    <t>Umbrella</t>
  </si>
  <si>
    <t>Directors and Officers</t>
  </si>
  <si>
    <t>Bond</t>
  </si>
  <si>
    <t>Subtotal: Taxes and Insurance</t>
  </si>
  <si>
    <t>Reserves</t>
  </si>
  <si>
    <t>Reserve</t>
  </si>
  <si>
    <t>Subtotal: Reserves</t>
  </si>
  <si>
    <t>TOTAL</t>
  </si>
  <si>
    <t>Certifications and Assurances</t>
  </si>
  <si>
    <t>Whereas,</t>
  </si>
  <si>
    <t xml:space="preserve">     (the “Applicant”) is applying to the State of </t>
  </si>
  <si>
    <t>Hawaii – Hawaii Housing Finance and Development Corporation (the “Corporation”) for financing assistance</t>
  </si>
  <si>
    <t>from the Dwelling Unit Revolving Fund (DURF) program:</t>
  </si>
  <si>
    <t>Whereas, the Applicant understands that it is necessary that certain conditions be satisfied as part of the</t>
  </si>
  <si>
    <t>Application requirements.</t>
  </si>
  <si>
    <t>Therefore, the Applicant certifies as follows:</t>
  </si>
  <si>
    <t>1.</t>
  </si>
  <si>
    <t>The Applicant is eligible for award under state statute and guidelines for the Program.</t>
  </si>
  <si>
    <t>2.</t>
  </si>
  <si>
    <t>The Applicant agrees to comply with all applicable federal, state, and local regulations in the event that this Application is selected for funding.</t>
  </si>
  <si>
    <t>3.</t>
  </si>
  <si>
    <t>4.</t>
  </si>
  <si>
    <t>The Applicant will actively market in an ongoing manner all rental units and services funded through the Program.</t>
  </si>
  <si>
    <t>5.</t>
  </si>
  <si>
    <t>The Applicant is prepared and has the authority within its charter, bylaws, or through statutory regulations to enter into a contractual agreement with the Corporation for acceptance and use of financing assistance offered by the Program.  The Applicant makes this Application and certification with full cognizance of its governing body.</t>
  </si>
  <si>
    <t>6.</t>
  </si>
  <si>
    <t>7.</t>
  </si>
  <si>
    <t>The Applicant understands and agrees that the Corporation retains the right to contact local government officials, representatives of other funding programs, or other individuals to verify or obtain additional information about Applicant’s proposals.  The undersigned hereby agrees and allows the release of any and all information to the Corporation in regards to the representations made within this Application.  Such information may include credit history and ratings verifications, confirmation of involvement in past developments, and all other information, on the Applicant entity and principals, thereof, as may be required by the Corporation.  This information will be used solely by the Corporation to aid in making a determination as to the awarding of financing assistance offered by the Programs to the Applicant and will not be disclosed outside the Corporation, except as required and permitted under law.</t>
  </si>
  <si>
    <t>8.</t>
  </si>
  <si>
    <t>The Applicant has received, reviewed and accepts all the documents (e.g. Overview, Instructions, etc.) that are attached to the Application and made a part hereof.</t>
  </si>
  <si>
    <t>9.</t>
  </si>
  <si>
    <t>The Applicant agrees to abide by all the terms, conditions and provisions of the Program.</t>
  </si>
  <si>
    <t>10.</t>
  </si>
  <si>
    <t>The Applicant understands and agrees that the Corporation’s receipt of an Application does not constitute acceptance of the Application.  The Corporation reserves the right to return an Application at any time without taking further action on the Application due to, but not limited to, the following:</t>
  </si>
  <si>
    <t>a.</t>
  </si>
  <si>
    <r>
      <t xml:space="preserve">Failure to meet Application submittal requirements (e.g., timeliness, correct application fees, cashier’s check, </t>
    </r>
    <r>
      <rPr>
        <sz val="11"/>
        <rFont val="Times New Roman"/>
        <family val="1"/>
      </rPr>
      <t>correct number of copies</t>
    </r>
    <r>
      <rPr>
        <sz val="11"/>
        <color theme="1"/>
        <rFont val="Times New Roman"/>
        <family val="1"/>
      </rPr>
      <t>).</t>
    </r>
  </si>
  <si>
    <t>Failure to meet individual program criteria (e.g., applicant eligibility and income set-aside requirements, etc).</t>
  </si>
  <si>
    <t>Failure to disclose in the Application any known material defects about the development of the Project, any misrepresentation or fraud.</t>
  </si>
  <si>
    <t>d.</t>
  </si>
  <si>
    <t>Incomplete Application.  The Application received by the deadline constitutes the final Application (the “Final Application”).  Any Final Application deemed by the Corporation to be incomplete shall not be processed.</t>
  </si>
  <si>
    <t>11.</t>
  </si>
  <si>
    <t>The Applicant understands and agrees that the awarding of funds is subject to the availability of funds and approval by the Governor of the State of Hawaii.</t>
  </si>
  <si>
    <t>12.</t>
  </si>
  <si>
    <t>The Applicant understands and agrees that the Corporation reserves the right to make an award for less than the eligible amount requested by the Applicant.</t>
  </si>
  <si>
    <t>13.</t>
  </si>
  <si>
    <t>The Applicant understands and agrees that the Corporation reserves the right to accept or reject any Application, to make awards to as many or as few Applicants as it may select, and to make awards to entities other than applicants.</t>
  </si>
  <si>
    <t>14.</t>
  </si>
  <si>
    <t>The Applicant further understands and agrees that:</t>
  </si>
  <si>
    <t>The Corporation reserves the right to cancel, suspend, or terminate, in part or in whole, any funding round, if the Corporation, in its sole discretion, deems it to be in its best interest to do so;</t>
  </si>
  <si>
    <t>Applications are prepared at the sole risk and expense of the Applicant.  The completion, receipt, or acceptance of an Application does not commit the Corporation to pay any costs incurred in preparation of the Application.  The Corporation shall not be responsible for any costs incurred by the Applicant due to the cancellation, suspension, or termination of such funding round, or the rejection of any Application.</t>
  </si>
  <si>
    <t>15.</t>
  </si>
  <si>
    <t>The Applicant understands and agrees that the Corporation in no way represents or warrants to any party which may include, but is not limited to, any developer, project owner, investor, or lender that the Project is, in fact, feasible or viable.  No director, commissioner, officer, agent, staff or employee shall be personally liable concerning any matters arising out of, or in relation to, the disapproval or the making of awards from the Program.</t>
  </si>
  <si>
    <t>16.</t>
  </si>
  <si>
    <t>The Applicant is responsible to review the applicable federal/state laws as they relate to the DURF Program to ensure compliance with current regulations.</t>
  </si>
  <si>
    <t>17.</t>
  </si>
  <si>
    <t>The Applicant is responsible for compliance with all of its project’s program requirements, including programs not administered by HHFDC.</t>
  </si>
  <si>
    <t>18.</t>
  </si>
  <si>
    <t>19.</t>
  </si>
  <si>
    <t>The Applicant understands that the completed and accepted Application is subject to Chapter 92F, Hawaii Revised Statutes, the Uniform Information Practices Act of the State of Hawaii.</t>
  </si>
  <si>
    <t>In Witness Whereof, the Applicant has caused the document to be executed in its name on the</t>
  </si>
  <si>
    <t>day of</t>
  </si>
  <si>
    <t>,           20</t>
  </si>
  <si>
    <t>.</t>
  </si>
  <si>
    <t>Applicant</t>
  </si>
  <si>
    <t>By:</t>
  </si>
  <si>
    <t>(signature)</t>
  </si>
  <si>
    <t>Its:</t>
  </si>
  <si>
    <t>(title)</t>
  </si>
  <si>
    <t>Credit Authorization</t>
  </si>
  <si>
    <t>State of Hawaii</t>
  </si>
  <si>
    <t>HAWAII HOUSING FINANCE AND DEVLOPMENT CORPORATION</t>
  </si>
  <si>
    <t>Finance Branch</t>
  </si>
  <si>
    <t>677 Queen Street, Suite 300</t>
  </si>
  <si>
    <t>Honolulu, Hawaii  96813</t>
  </si>
  <si>
    <t>(808) 587-0567</t>
  </si>
  <si>
    <t>APPLICANT CREDIT INFORMATION AUTHORIZATION</t>
  </si>
  <si>
    <t>     </t>
  </si>
  <si>
    <t>Present Address (Street, City, State, Zip)</t>
  </si>
  <si>
    <t>(Street)</t>
  </si>
  <si>
    <t>(City, State, Zip)</t>
  </si>
  <si>
    <t>Authorization:  I authorize the HHFDC, its agents, successors and assigns, to order a consumer credit report and verify other credit information, including past and present mortgage and references.  It is understood that a photocopy of this form will also serve as authorization.  The information the HHFDC, its agents, successors or assigns obtains is only to be used in the processing of my application.</t>
  </si>
  <si>
    <t xml:space="preserve">Applicant’s Signature    </t>
  </si>
  <si>
    <t xml:space="preserve"> Date</t>
  </si>
  <si>
    <t>Questions</t>
  </si>
  <si>
    <t>Respond to each question, but limit your response to ONE PAGE or less per question.</t>
  </si>
  <si>
    <t>Please answer one question per page, include the question addressed at the top of the page.</t>
  </si>
  <si>
    <t>Describe the objectives of the project.  Describe the specific housing need, or the opportunity, that your project is intended to address.  When your project is complete, what other needs (i.e., beyond shelter) will your project meet?</t>
  </si>
  <si>
    <t>Describe how the proposed project will increase the integration of income levels in the immediate community area.</t>
  </si>
  <si>
    <t>How does the project fit into state, regional, and local housing plans?  Where does the project fit in relation to community development, land use, and zoning plans?</t>
  </si>
  <si>
    <t>What evidence is there that substantiates the housing problems or the housing needs that you are attempting to meet with your project?  Provide evidence of the problems being faced and the needs being addressed of low-income or special needs populations in your project area.  Address the shortage or oversupply and/or demand for the units in the area.</t>
  </si>
  <si>
    <t>Describe the design features (i.e., larger bedrooms, wider hallways, etc.) you are including in your project. How will these features address the health and safety concerns of the owners/tenants?  How will these features enhance the project’s ability to meet the target population’s needs?</t>
  </si>
  <si>
    <t>Describe any physical amenities in your project designed to improve the quality of life for the tenants beyond shelter (e.g., space for resident meetings/gatherings, learning center, etc.).</t>
  </si>
  <si>
    <t>If you feel that the total construction cost of your project may be higher than similar projects in the area or the State, is there any justification for the higher construction cost?  Is there any reason why your project should be selected over other similar project(s) whose construction costs may be lower?</t>
  </si>
  <si>
    <t>Describe the compatibility of your proposed project with the surrounding land uses/density.</t>
  </si>
  <si>
    <t>Describe the overall suitability/compatibility of the targeted population of your project with the project location, site characteristics and project design.</t>
  </si>
  <si>
    <t>Describe any associated social or special services that will be provided, if applicable.</t>
  </si>
  <si>
    <t>Summarize your organization.  Outline your organization’s experience in developing and/or in managing affordable rental housing.</t>
  </si>
  <si>
    <t>If your organization is successful in obtaining all the necessary financing, describe what effect the project will have on workload of your organization.</t>
  </si>
  <si>
    <t>Does your organization have the resources, both fiscal and human, to complete the project within the proposed time frame?</t>
  </si>
  <si>
    <t>What are the main contingencies to the project?</t>
  </si>
  <si>
    <t>Provide a detailed description of how the project will be managed. Include anticipated staffing, programs, etc.</t>
  </si>
  <si>
    <t>Environmental Questionnaire</t>
  </si>
  <si>
    <t>(TO BE COMPLETED BY APPLICANT)</t>
  </si>
  <si>
    <t>The purpose of this questionnaire is to identify environmental issues to the Hawaii Housing Finance and Development Corporation (HHFDC), related to the real estate collateral or related to the operations onsite, either past or present.  This information will be considered as part of the financing application.  Please answer all questions.  If the site has operations or improvements which are not residential, retail or office uses, additional reports or attachment forms may be required.  This questionnaire is a transmittal and informational document and is to be signed by the applicant.</t>
  </si>
  <si>
    <t>Applicant:</t>
  </si>
  <si>
    <t>Project Name:</t>
  </si>
  <si>
    <t xml:space="preserve">Project Address: </t>
  </si>
  <si>
    <t>LAND USE/OWNERSHIP</t>
  </si>
  <si>
    <t xml:space="preserve">Current property owner, if different from applicant: </t>
  </si>
  <si>
    <t xml:space="preserve">Current and past site use(s).  (Please check appropriate box.) </t>
  </si>
  <si>
    <t xml:space="preserve"> Multi-family residential</t>
  </si>
  <si>
    <t xml:space="preserve"> Office </t>
  </si>
  <si>
    <t xml:space="preserve"> Retail </t>
  </si>
  <si>
    <t xml:space="preserve"> Warehouse </t>
  </si>
  <si>
    <t xml:space="preserve"> Restaurant  </t>
  </si>
  <si>
    <t xml:space="preserve"> Vacant</t>
  </si>
  <si>
    <t xml:space="preserve"> Manufacturing </t>
  </si>
  <si>
    <t xml:space="preserve">If manufacturing or other, describe specific business activity: </t>
  </si>
  <si>
    <t>Current zoning of property:</t>
  </si>
  <si>
    <t>Are any land use changes intended?</t>
  </si>
  <si>
    <t>If yes, to what use?</t>
  </si>
  <si>
    <t>Is the site contiguous to any lakes, rivers or a coastal zone or located on either a former or current wetland area or endangered species habitat?</t>
  </si>
  <si>
    <t>If yes, describe:</t>
  </si>
  <si>
    <t xml:space="preserve">If the site is residential, provide a copy of any standard tenant environmental notification/disclosure. </t>
  </si>
  <si>
    <t xml:space="preserve"> Check box if attached.</t>
  </si>
  <si>
    <t>If the site is not residential and is not entirely owner-occupied, or has tenants, please attach a current tenant list, including a description of the services or operations performed by each.</t>
  </si>
  <si>
    <t>Check box if attached</t>
  </si>
  <si>
    <t>UNDERGROUND STORAGE TANKS</t>
  </si>
  <si>
    <t>Has there ever been or is there currently a gas station or underground storage tanks (USTs) of any sort located on the site?</t>
  </si>
  <si>
    <t>If yes, when and for how long?</t>
  </si>
  <si>
    <t>If yes, describe ownership and identify the operator of the gas station or USTs:</t>
  </si>
  <si>
    <t xml:space="preserve">If yes, attach any environmental investigation reports that reflect conditions of the current or former USTs. </t>
  </si>
  <si>
    <t>DRY CLEANERS</t>
  </si>
  <si>
    <t>Has any dry cleaner operation been or is one currently located onsite?</t>
  </si>
  <si>
    <t>If yes, what type of dry cleaning unit is current in use?</t>
  </si>
  <si>
    <t xml:space="preserve"> Transfer</t>
  </si>
  <si>
    <t xml:space="preserve"> Dry to Dry </t>
  </si>
  <si>
    <t xml:space="preserve"> Other (please specify): </t>
  </si>
  <si>
    <t>How old is current equipment?</t>
  </si>
  <si>
    <t xml:space="preserve">Primary cleaning solvent: </t>
  </si>
  <si>
    <t>Quantity Used (gallons/month):</t>
  </si>
  <si>
    <t>How is the solvent disposed? (Describe the waste handling and disposal procedures):</t>
  </si>
  <si>
    <t>BUILDING IMPROVEMENTS</t>
  </si>
  <si>
    <t>Were any improvements constructed prior to 1981?</t>
  </si>
  <si>
    <t>If yes, describe type of building, square footage, and construction date(s):</t>
  </si>
  <si>
    <t>For any of the buildings constructed prior to 1981, has there been any major internal renovation work performed since 1981?</t>
  </si>
  <si>
    <t xml:space="preserve"> Do Not Know</t>
  </si>
  <si>
    <t>Are any improvements on the property known to contain asbestos?</t>
  </si>
  <si>
    <t>If yes, attach any available survey or the test result documentation.</t>
  </si>
  <si>
    <t>Are any electrical transformers, capacitors, or other equipment, not owned by a utility, but which may contain PCBs, present on the site?</t>
  </si>
  <si>
    <t>If yes, attach any survey or test result.</t>
  </si>
  <si>
    <t>Do any improvements onsite include hydraulic hoists or elevator?</t>
  </si>
  <si>
    <t>What is the source of water supply for the site?</t>
  </si>
  <si>
    <t xml:space="preserve"> Public</t>
  </si>
  <si>
    <t xml:space="preserve"> On-Site Drinking Well </t>
  </si>
  <si>
    <t xml:space="preserve"> On-Site Irrigation Well  </t>
  </si>
  <si>
    <t xml:space="preserve"> Other: (describe) </t>
  </si>
  <si>
    <t>What are the destinations of wastewater and surface drainage discharge?</t>
  </si>
  <si>
    <t xml:space="preserve"> Storm Sewer</t>
  </si>
  <si>
    <t xml:space="preserve"> Dry Well </t>
  </si>
  <si>
    <t xml:space="preserve"> Sanitary Sewer</t>
  </si>
  <si>
    <t xml:space="preserve"> Septic  </t>
  </si>
  <si>
    <t xml:space="preserve"> Leach Field  </t>
  </si>
  <si>
    <t xml:space="preserve"> Above-Ground Tank </t>
  </si>
  <si>
    <t xml:space="preserve"> Underground Tank </t>
  </si>
  <si>
    <t xml:space="preserve"> Vats</t>
  </si>
  <si>
    <t xml:space="preserve"> Ditches or Bodies of Water </t>
  </si>
  <si>
    <t xml:space="preserve"> Sumps </t>
  </si>
  <si>
    <t xml:space="preserve"> Clarifiers</t>
  </si>
  <si>
    <t xml:space="preserve"> Trenches</t>
  </si>
  <si>
    <t xml:space="preserve"> Ponds</t>
  </si>
  <si>
    <t xml:space="preserve"> Wetlands </t>
  </si>
  <si>
    <t xml:space="preserve"> Treatment Systems (describe): </t>
  </si>
  <si>
    <t xml:space="preserve"> Other (describe):</t>
  </si>
  <si>
    <t xml:space="preserve">Attach copies of any wastewater treatment and/or wastewater or storm water (non-point source) discharge permits pertaining to the property. </t>
  </si>
  <si>
    <t>REGULATORY ACTIONS</t>
  </si>
  <si>
    <t>Have there been any spills, leaks, or other reportable releases of chemicals on the property or migration of chemicals onto the property from an off-site source?</t>
  </si>
  <si>
    <t>If yes, describe the chemicals and quantities released, any cleanup measures taken and the results of any related air, soil, or groundwater investigations:</t>
  </si>
  <si>
    <t>Is the site adjacent to or within 2,000 feet of a governmental agency listed toxic waste treatment or disposal site, landfill, or contaminated drinking water well?</t>
  </si>
  <si>
    <t>If yes, explain:</t>
  </si>
  <si>
    <t>Has any public agency ever investigated or cited the property for violation or possible violation of any environmental law, or any third party including a public agency, commenced enforcement or cleanup action under environmental law with respect to the property?</t>
  </si>
  <si>
    <t xml:space="preserve">If yes, describe: </t>
  </si>
  <si>
    <t>Has any public agency ever listed the property as a waste disposal site or a site potentially qualifying for cleanup under any environmental law?</t>
  </si>
  <si>
    <t>Has the applicant or any of its partners, joint venture(s), corporate officers, or guarantors ever been named in any governmental or private injunctive, preventive or other administrative proceedings, actions, or litigations involving hazardous waste, toxic substances, hazardous materials, or any other environmental issues?</t>
  </si>
  <si>
    <t xml:space="preserve">If yes, attach an explanation.  </t>
  </si>
  <si>
    <t xml:space="preserve"> Check box, if attached</t>
  </si>
  <si>
    <t>UNEXPLODED ORDNANCES (UXO)</t>
  </si>
  <si>
    <t>Is the property in or near an area that has been identified as having or potentially having unexploded ordnances on site?</t>
  </si>
  <si>
    <t xml:space="preserve">If yes, please answer the following questions: </t>
  </si>
  <si>
    <t>Has the property been surveyed for unexploded ordnances on its site?</t>
  </si>
  <si>
    <t>If yes, please identify the source and date of the survey and summarize its findings and required/recommended actions.</t>
  </si>
  <si>
    <t>Date:</t>
  </si>
  <si>
    <t xml:space="preserve">Findings: </t>
  </si>
  <si>
    <t>Is the property clear of all unexploded ordnances on site?</t>
  </si>
  <si>
    <t xml:space="preserve">Please provide documentation verifying clearance of all unexploded ordnances identified on the site. </t>
  </si>
  <si>
    <t>INSURANCE/INDEMNIFICATION ARRANGEMENTS</t>
  </si>
  <si>
    <t>Does the property owner have any form of either environmental or pollution insurance or other coverage under an indemnification agreement?</t>
  </si>
  <si>
    <t xml:space="preserve">If yes, describe or attach the indemnification. </t>
  </si>
  <si>
    <t>Does the insurance or indemnification agreement cover environmental damages to the property caused by tenants?</t>
  </si>
  <si>
    <t xml:space="preserve"> Not Applicable </t>
  </si>
  <si>
    <t>Do tenants have insurance to cover environmental impairment?</t>
  </si>
  <si>
    <t xml:space="preserve">If yes, attach a copy of the relevant lease clause and/or binder and describe the conditions and limits of the coverage. </t>
  </si>
  <si>
    <t>If petroleum USTs are onsite, is the owner eligible for reimbursement of cleanup costs from a state cleanup fund?</t>
  </si>
  <si>
    <t>EXISTING ENVIRONMENTAL INVESTIGATION REPORTS</t>
  </si>
  <si>
    <t xml:space="preserve">Attach any environmental site assessment(s), audits, investigations, or asbestos/lead surveys, or disclosures that are available to you. </t>
  </si>
  <si>
    <t>[The remainder of this page is blank.  The next page is a signature page.]</t>
  </si>
  <si>
    <t>If applicant is an individual:</t>
  </si>
  <si>
    <t xml:space="preserve">I, </t>
  </si>
  <si>
    <t xml:space="preserve"> state to the best of my knowledge, </t>
  </si>
  <si>
    <t xml:space="preserve">(print name) </t>
  </si>
  <si>
    <t xml:space="preserve">information and belief that all of the facts stated in response to the questions and requests for </t>
  </si>
  <si>
    <t xml:space="preserve">information contained in the foregoing Environmental Questionnaire are true. </t>
  </si>
  <si>
    <t>Signature</t>
  </si>
  <si>
    <t xml:space="preserve">If applicant is a corporation, partnership, or limited liability company: </t>
  </si>
  <si>
    <t>I,</t>
  </si>
  <si>
    <t xml:space="preserve"> state that I am the </t>
  </si>
  <si>
    <t xml:space="preserve"> of</t>
  </si>
  <si>
    <t>(title or position)</t>
  </si>
  <si>
    <t xml:space="preserve">  (Applicant) </t>
  </si>
  <si>
    <t>and that I am authorized to execute this document on behalf of the Applicant.  I further state based</t>
  </si>
  <si>
    <t>in part upon my personal knowledge and in part on the business records of the Applicant, that to</t>
  </si>
  <si>
    <t>the best of my knowledge, information and belief that all of the facts stated in response to the</t>
  </si>
  <si>
    <t xml:space="preserve">questions and requests for information contained in the foregoing Environmental Questionnaire are </t>
  </si>
  <si>
    <t xml:space="preserve">true. </t>
  </si>
  <si>
    <t xml:space="preserve">Signature </t>
  </si>
  <si>
    <t>Corporate Title</t>
  </si>
  <si>
    <t>NAME:</t>
  </si>
  <si>
    <t>Name of Property, Address</t>
  </si>
  <si>
    <t>Capacity of Applicant/Developer</t>
  </si>
  <si>
    <t>Type of Project</t>
  </si>
  <si>
    <t>City, State</t>
  </si>
  <si>
    <t>Affordable</t>
  </si>
  <si>
    <t xml:space="preserve">Market </t>
  </si>
  <si>
    <t>Financing/Subsidy Program Utilized</t>
  </si>
  <si>
    <t>Status of Project</t>
  </si>
  <si>
    <t>Ex</t>
  </si>
  <si>
    <t xml:space="preserve">ABC Towers, fka XYZ Towers; 1600 Aloha Lane; Sunshine City, HI </t>
  </si>
  <si>
    <t>Developer/General Partner</t>
  </si>
  <si>
    <t xml:space="preserve">Family/Mixed-Use Mixed Income </t>
  </si>
  <si>
    <t xml:space="preserve">Sunshine City, HI </t>
  </si>
  <si>
    <t>50 @ 40%   50 @ 60%</t>
  </si>
  <si>
    <t xml:space="preserve">T/E Bond, LIHTC </t>
  </si>
  <si>
    <t>Operating for 20 years</t>
  </si>
  <si>
    <t>Market Analysis Affidavit</t>
  </si>
  <si>
    <t>(Market Analyst for HHFDC DURF Application)</t>
  </si>
  <si>
    <t>This Affidavit is duly made this</t>
  </si>
  <si>
    <t xml:space="preserve"> day of </t>
  </si>
  <si>
    <t>, 20</t>
  </si>
  <si>
    <t>,</t>
  </si>
  <si>
    <t>by</t>
  </si>
  <si>
    <t xml:space="preserve">, the </t>
  </si>
  <si>
    <t>(name of officer)</t>
  </si>
  <si>
    <t>of</t>
  </si>
  <si>
    <t xml:space="preserve">, a Hawaii </t>
  </si>
  <si>
    <t>(market analyst)</t>
  </si>
  <si>
    <t>(type of business)</t>
  </si>
  <si>
    <t>whose principal place of business is</t>
  </si>
  <si>
    <t>(street address)</t>
  </si>
  <si>
    <t>and whose post office address is</t>
  </si>
  <si>
    <t xml:space="preserve">certifies that </t>
  </si>
  <si>
    <t xml:space="preserve">(market analyst) </t>
  </si>
  <si>
    <t>has conducted a market analysis for</t>
  </si>
  <si>
    <t xml:space="preserve">(name of developer/applicant) </t>
  </si>
  <si>
    <t xml:space="preserve">on the </t>
  </si>
  <si>
    <t xml:space="preserve"> project, located at </t>
  </si>
  <si>
    <t xml:space="preserve">(name of project) </t>
  </si>
  <si>
    <t xml:space="preserve">(project address) </t>
  </si>
  <si>
    <t xml:space="preserve">Tax Map Key </t>
  </si>
  <si>
    <t xml:space="preserve"> certifies and confirms that </t>
  </si>
  <si>
    <t xml:space="preserve"> is not affiliated with, and does not </t>
  </si>
  <si>
    <t xml:space="preserve">have any self-dealings, related parties, or identity of interest with </t>
  </si>
  <si>
    <t xml:space="preserve"> except as noted on an attachment hereto.</t>
  </si>
  <si>
    <t>(developer/applicant)</t>
  </si>
  <si>
    <t>IN WITNESS WHEREOF,</t>
  </si>
  <si>
    <t xml:space="preserve">(name of officer) </t>
  </si>
  <si>
    <t>has caused this Affidavit to be signed as of the day and year first written above.</t>
  </si>
  <si>
    <t>(Market Analyst)</t>
  </si>
  <si>
    <t>Its</t>
  </si>
  <si>
    <t>STATE OF _________________________________________</t>
  </si>
  <si>
    <t>)</t>
  </si>
  <si>
    <t>) SS</t>
  </si>
  <si>
    <t>CITY AND COUNTY OF ______________________________</t>
  </si>
  <si>
    <t xml:space="preserve">On this </t>
  </si>
  <si>
    <t xml:space="preserve">  of </t>
  </si>
  <si>
    <t xml:space="preserve"> , before  </t>
  </si>
  <si>
    <t xml:space="preserve">me personally appeared </t>
  </si>
  <si>
    <t>to me known to be the person described in and who executed the foregoing instrument and acknowledged</t>
  </si>
  <si>
    <t>that he/she executed the same as his/her free act and deed.</t>
  </si>
  <si>
    <t xml:space="preserve"> (Notary Stamp or Seal)</t>
  </si>
  <si>
    <t xml:space="preserve">Print Name </t>
  </si>
  <si>
    <t>Notary Public, State of  _________________________</t>
  </si>
  <si>
    <t>My commission expires: ________________________</t>
  </si>
  <si>
    <t>Doc. Date: ____________________________</t>
  </si>
  <si>
    <t># Pages:  _________</t>
  </si>
  <si>
    <t>Notary Name:   _________________________</t>
  </si>
  <si>
    <t xml:space="preserve">Circuit </t>
  </si>
  <si>
    <t>Doc. Description:</t>
  </si>
  <si>
    <t>Notary Signature</t>
  </si>
  <si>
    <t>NOTARY CERTIFICATION</t>
  </si>
  <si>
    <t>Owner/Developer Affidavit</t>
  </si>
  <si>
    <t>(Owner/Developer of HHFDC DURF Application)</t>
  </si>
  <si>
    <t>(Developer/Applicant)</t>
  </si>
  <si>
    <t xml:space="preserve">This is the Hawaii Housing and Finance Development Corporation's (HHFDC) Dwelling Unit Revolving Fund (DURF) financing program application For-Sale projects. The DURF application is an open application accepted throughout the year. </t>
  </si>
  <si>
    <r>
      <t xml:space="preserve">Payment of application fees shall be in in the form of a cashier's check and must be submitted with the completed application by the deadlines set forth herein in order to be considered for funding. </t>
    </r>
    <r>
      <rPr>
        <b/>
        <u/>
        <sz val="11"/>
        <color theme="1"/>
        <rFont val="Arial"/>
        <family val="2"/>
      </rPr>
      <t>Cashier's checks shall be made payable to the Hawaii Housing Finance and Development Corporation</t>
    </r>
    <r>
      <rPr>
        <sz val="11"/>
        <color theme="1"/>
        <rFont val="Arial"/>
        <family val="2"/>
      </rPr>
      <t>. HHFDC shall not accept any other check form, including but not limited to Official, Certified, Treasurer's, Teller's, business, or personal checks or money orders. No other form of payment will be accepted.</t>
    </r>
  </si>
  <si>
    <t>Current appraisal, if available.
Whenever the HHFDC provides loan financing, an appraisal report conforming to USPAP standards shall be at the expense of the applicant and ordered by the HHFDC. Prior to ordering the appraisal, the HHFDC will require the applicant to deposit with the HHFDC sufficient funds to pay for the entire cost of the appraisal report. Appraisal reports ordered by the applicant may not be acceptable. Appraisal reports ordered and prepared for any federally insured lender or HUD approved lender will be acceptable, but shall be subject to a satisfactory review by HHFDC and an appraiser engaged by the HHFDC if deemed necessary by HHFDC, at the applicant/developer's expense.</t>
  </si>
  <si>
    <t xml:space="preserve">I.A. Applicant's Request </t>
  </si>
  <si>
    <t>I.B. Applicant Information</t>
  </si>
  <si>
    <r>
      <t xml:space="preserve">I.C. Applicant Organization/Entity </t>
    </r>
    <r>
      <rPr>
        <sz val="11"/>
        <color theme="1"/>
        <rFont val="Arial"/>
        <family val="2"/>
      </rPr>
      <t>(Check the appropriate box)</t>
    </r>
  </si>
  <si>
    <r>
      <t>I.D. Applicant Experience</t>
    </r>
    <r>
      <rPr>
        <sz val="11"/>
        <color theme="1"/>
        <rFont val="Arial"/>
        <family val="2"/>
      </rPr>
      <t xml:space="preserve"> (Check the appropriate box)</t>
    </r>
  </si>
  <si>
    <r>
      <t xml:space="preserve">I.E. Project Team Information </t>
    </r>
    <r>
      <rPr>
        <i/>
        <sz val="11"/>
        <color theme="1"/>
        <rFont val="Arial"/>
        <family val="2"/>
      </rPr>
      <t>(Must submit  Exhibit 9 for each Project Team Member)</t>
    </r>
  </si>
  <si>
    <r>
      <rPr>
        <sz val="11"/>
        <color theme="1"/>
        <rFont val="Arial"/>
        <family val="2"/>
      </rPr>
      <t xml:space="preserve">All application fees shall be in the form of a </t>
    </r>
    <r>
      <rPr>
        <b/>
        <sz val="11"/>
        <color theme="1"/>
        <rFont val="Arial"/>
        <family val="2"/>
      </rPr>
      <t>cashier's check</t>
    </r>
    <r>
      <rPr>
        <sz val="11"/>
        <color theme="1"/>
        <rFont val="Arial"/>
        <family val="2"/>
      </rPr>
      <t xml:space="preserve"> made payable to the "Hawaii Housing Finance and Development Corporation". No personal checks will be accepted.</t>
    </r>
  </si>
  <si>
    <t>Check box if this position will not be filled.</t>
  </si>
  <si>
    <t>II.A. Location</t>
  </si>
  <si>
    <t>II.B. Site Size</t>
  </si>
  <si>
    <t>II.C. Present Legal Owner of the Project Site</t>
  </si>
  <si>
    <t xml:space="preserve">II.D. Site Control Status </t>
  </si>
  <si>
    <r>
      <t xml:space="preserve">II.E. Acquisition of existing buildings </t>
    </r>
    <r>
      <rPr>
        <sz val="11"/>
        <color theme="1"/>
        <rFont val="Arial"/>
        <family val="2"/>
      </rPr>
      <t xml:space="preserve">(Complete if applicable) </t>
    </r>
  </si>
  <si>
    <r>
      <t xml:space="preserve">II.F. Rehabilitation of existing buildings </t>
    </r>
    <r>
      <rPr>
        <sz val="11"/>
        <color theme="1"/>
        <rFont val="Arial"/>
        <family val="2"/>
      </rPr>
      <t xml:space="preserve">(Complete if applicable) </t>
    </r>
  </si>
  <si>
    <t xml:space="preserve">II.G. Special Site Classification </t>
  </si>
  <si>
    <t>II.H. Zoning</t>
  </si>
  <si>
    <r>
      <t>II.</t>
    </r>
    <r>
      <rPr>
        <b/>
        <sz val="11"/>
        <color theme="1"/>
        <rFont val="Calisto MT"/>
        <family val="1"/>
      </rPr>
      <t>I</t>
    </r>
    <r>
      <rPr>
        <b/>
        <sz val="11"/>
        <color theme="1"/>
        <rFont val="Arial"/>
        <family val="2"/>
      </rPr>
      <t>. Relocation of Tenants or Existing Homeowners</t>
    </r>
  </si>
  <si>
    <t xml:space="preserve">II.J. Environmental Assessment </t>
  </si>
  <si>
    <t>II.K. Availability of Utilities</t>
  </si>
  <si>
    <t xml:space="preserve">II.L. Off-Site Improvements </t>
  </si>
  <si>
    <t>II.M. On-Site Improvements</t>
  </si>
  <si>
    <t>III.A. General Information</t>
  </si>
  <si>
    <t>III.B. Project Classification</t>
  </si>
  <si>
    <t>III.C. Project Unit Count and Average Median Gross Income Restrictions</t>
  </si>
  <si>
    <t>III.D. Project Unit Mix Summary</t>
  </si>
  <si>
    <t>III.E. Project Parking Summary</t>
  </si>
  <si>
    <t>III.F. Project Floor Area Summary</t>
  </si>
  <si>
    <t>III.G. Unit Amenities</t>
  </si>
  <si>
    <t xml:space="preserve">III.H. Project Amenities </t>
  </si>
  <si>
    <r>
      <t>III.</t>
    </r>
    <r>
      <rPr>
        <b/>
        <sz val="11"/>
        <color theme="1"/>
        <rFont val="Calisto MT"/>
        <family val="1"/>
      </rPr>
      <t>I</t>
    </r>
    <r>
      <rPr>
        <b/>
        <sz val="11"/>
        <color theme="1"/>
        <rFont val="Arial"/>
        <family val="2"/>
      </rPr>
      <t>. Proximity to Services, Schools, Shopping and Recreational Opportunities</t>
    </r>
  </si>
  <si>
    <t xml:space="preserve">III.J. Project Schedule </t>
  </si>
  <si>
    <t>III.K. Energy Efficiency and Green Building Practices</t>
  </si>
  <si>
    <t>First Building</t>
  </si>
  <si>
    <t xml:space="preserve">Last Building </t>
  </si>
  <si>
    <r>
      <rPr>
        <i/>
        <vertAlign val="superscript"/>
        <sz val="11"/>
        <color theme="1"/>
        <rFont val="Arial"/>
        <family val="2"/>
      </rPr>
      <t>1</t>
    </r>
    <r>
      <rPr>
        <i/>
        <sz val="11"/>
        <color theme="1"/>
        <rFont val="Arial"/>
        <family val="2"/>
      </rPr>
      <t xml:space="preserve">If project consists of multiple buildings or phases, please list the projected date of the first building to be placed in service and the last building to be placed in service. </t>
    </r>
  </si>
  <si>
    <r>
      <rPr>
        <i/>
        <vertAlign val="superscript"/>
        <sz val="11"/>
        <color theme="1"/>
        <rFont val="Arial"/>
        <family val="2"/>
      </rPr>
      <t>2</t>
    </r>
    <r>
      <rPr>
        <i/>
        <sz val="11"/>
        <color theme="1"/>
        <rFont val="Arial"/>
        <family val="2"/>
      </rPr>
      <t>Date at which the project shall have leased 100% of the units in the project at least once.</t>
    </r>
  </si>
  <si>
    <r>
      <rPr>
        <i/>
        <vertAlign val="superscript"/>
        <sz val="11"/>
        <color theme="1"/>
        <rFont val="Arial"/>
        <family val="2"/>
      </rPr>
      <t>3</t>
    </r>
    <r>
      <rPr>
        <i/>
        <sz val="11"/>
        <color theme="1"/>
        <rFont val="Arial"/>
        <family val="2"/>
      </rPr>
      <t>Date at which the project shall have 95% of the project occupied for 90 consecutive days.</t>
    </r>
  </si>
  <si>
    <t>(1) Unit Type refers to the number of bedrooms. Use Zero to designate studio units. Also include the number of 
      bathrooms (i.e. 1BR/1BA).</t>
  </si>
  <si>
    <t>Loading</t>
  </si>
  <si>
    <t>Guest - Not Handicap Accessible</t>
  </si>
  <si>
    <t>Tenant - Not Handicap Accessible</t>
  </si>
  <si>
    <t>Please identify schools, recreational facilities, and shopping facilities that are located in the immediate vicinity of the project site (i.e., within walking distance for occupants or accessible by mass transit).</t>
  </si>
  <si>
    <t>IV.A. Occupancy Type</t>
  </si>
  <si>
    <t>IV.B. Accessible Units</t>
  </si>
  <si>
    <t>IV.C. Availability</t>
  </si>
  <si>
    <t>Applicant Federal Tax ID Number (REQUIRED)</t>
  </si>
  <si>
    <t>Subtotal of Affordable Units (3)</t>
  </si>
  <si>
    <t>Subtotal of Other Unit Types (3)</t>
  </si>
  <si>
    <t>Summary for Entire Project (3):</t>
  </si>
  <si>
    <t>Total (3)</t>
  </si>
  <si>
    <t>(2) Area refers to gross floor area.</t>
  </si>
  <si>
    <t>(3) Unit subtotals and totals shall return "ERROR" or "#VALUE!" until unit totals of Project Unit Count and Project Unit 
       Mix Summary Tables reconcile.</t>
  </si>
  <si>
    <t>Area (SF)(1)</t>
  </si>
  <si>
    <t>(1) Area referts to gross floor area.</t>
  </si>
  <si>
    <t>V.A. DURF Detail</t>
  </si>
  <si>
    <t>V.B. Sponsor Equity Detail</t>
  </si>
  <si>
    <t>V.C. Interim Sources</t>
  </si>
  <si>
    <t>V.D. Permanent Sources</t>
  </si>
  <si>
    <t>VI.A. Project Budget/Uses</t>
  </si>
  <si>
    <t>VII.A. Project Budget - Rehabilitation</t>
  </si>
  <si>
    <t>VIII.A. Unit Mix and Sales Revenue</t>
  </si>
  <si>
    <t>(1) Unit Type refers to the number of bedrooms. Use Zero to designate studio units. Also include the number of bathrooms (i.e. 1BR/1BA).</t>
  </si>
  <si>
    <t>IX.A. Construction Disbursement and Funding Detail</t>
  </si>
  <si>
    <t xml:space="preserve">X.A. Proposed Sales Prices </t>
  </si>
  <si>
    <t>6</t>
  </si>
  <si>
    <t>7</t>
  </si>
  <si>
    <t>8</t>
  </si>
  <si>
    <t>9</t>
  </si>
  <si>
    <t>10</t>
  </si>
  <si>
    <t>(5) Area refers to gross floor area.</t>
  </si>
  <si>
    <t>Per Unit (1)</t>
  </si>
  <si>
    <t>(1) This is for the annual cost.</t>
  </si>
  <si>
    <t>The Applicant will minimize displacement as a result of activities assisted with the Program's resources and assist persons displaced as a result of such activities.</t>
  </si>
  <si>
    <t>The Corporation reserves the right to reject any Application submitted and may exercise such right without notice and without liability to any Applicant or other parties for their expenses incurred in the preparation of an Application;</t>
  </si>
  <si>
    <t>The Applicant agrees that the Corporation will at all times be indemnified and held harmless against all losses, costs, damages, expenses and liabilities whatsoever in nature or kind (including, but not limited to attorney’s fees, litigation and court costs, amounts paid in settlement, and amounts paid to discharge judgment, any loss from judgment from the Internal Revenue Service) directly and indirectly resulting from, arising out of, or related to acceptance, consideration, and approval or disapproval of such allocation request.</t>
  </si>
  <si>
    <t>That the foregoing information and the statements made in this Application are true, complete, accurate, and correct to the best of the Applicant’s knowledge, and hereby authorizes the Corporation to obtain further information and to verify any statement made as it deems necessary.</t>
  </si>
  <si>
    <t>5</t>
  </si>
  <si>
    <t>Exhibit 8 Form - Housing Development Experience</t>
  </si>
  <si>
    <t xml:space="preserve">Please submit one hardbound hardcopy of the completed application, an electronic Excel copy of the completed application (for the Worksheets only), and an electronic (PDF) copy of the entire completed application. The Excel DURF Application packet is formatted for ease of printing on 8.5X11 sized paper. Please do not reformat. </t>
  </si>
  <si>
    <t xml:space="preserve">Apartment Building </t>
  </si>
  <si>
    <t>Subtotal: Contingency</t>
  </si>
  <si>
    <t>Total Development Budget (1)</t>
  </si>
  <si>
    <t>(1) Total Development Budget for the Cost shall return an "ERROR" message until the total amount for the Interim/Construction 
     Sources (V.Sources Sheet) and the total cost for the Project Budget/Uses reconcile.</t>
  </si>
  <si>
    <t>Sale Price Per Unit</t>
  </si>
  <si>
    <t>Total Funding Sources (1)</t>
  </si>
  <si>
    <t>Total Monthly Construction Loan Draws (2)</t>
  </si>
  <si>
    <t>Cumulative Construction Loan Draws (2)</t>
  </si>
  <si>
    <r>
      <rPr>
        <i/>
        <sz val="9"/>
        <color theme="1"/>
        <rFont val="Arial"/>
        <family val="2"/>
      </rPr>
      <t>(3) Total shall return an "ERROR" if Total Disbursements does not reconcile to Cost.</t>
    </r>
  </si>
  <si>
    <t>Disb/Fund (3)</t>
  </si>
  <si>
    <t>XI. HOA Or AOUO/AOAO Estimated Costs</t>
  </si>
  <si>
    <t>X.I. A. HOA Or AOUO/AOAO Estimated Costs</t>
  </si>
  <si>
    <t>Social Security Number/EIN</t>
  </si>
  <si>
    <t>Provide a detailed description of the project.</t>
  </si>
  <si>
    <t>(2) Total Monthly and Cumulative Construction Loan Draws shall return "ERROR" if it 
            doesn't reconcile with Total Funding Sources.</t>
  </si>
  <si>
    <t>(1) Total Development Budget and Total Funding Sources shall return an "ERROR" if 
       they do not reconcile.</t>
  </si>
  <si>
    <t xml:space="preserve"> (4) The total gross revenue for the units will return "ERROR" if it doesn't reconcile with the VIII.Unit Mix 
       &amp; Sales Revenue Sheet's total gross revenue for the unit.</t>
  </si>
  <si>
    <t xml:space="preserve"> (3) The total no. of units will return "ERROR" if it doesn't reconcile with the VIII.Unit Mix &amp; Sales 
       Revenue Sheet's total no. of units.</t>
  </si>
  <si>
    <t>(5) The total gross revenue for the project will return "ERROR" if it doesn't reconcile with the 
      V. Sources Sheet's Permanent Sources Section.</t>
  </si>
  <si>
    <t>If not eligible, describe the form of financial assurance (cash, bonds, insurance) that is provided to comply with federal regulations.</t>
  </si>
  <si>
    <t>3. HHFDC does not discriminate against any person because of race, color, religion, sex, including gender identity or expression, sexual orientation, disability, familial status, ancestry, age, marital status, or HIV infection.
4. DURF cannot be used in conjunction with HHFDC's Rental Housing Revolving Fund (RHRF) pursuant to Section 15-307-163, Hawaii Administrative Rules (HAR).</t>
  </si>
  <si>
    <t>1 Bed / 1 Bath</t>
  </si>
  <si>
    <t>2 Bed / 1 Bath</t>
  </si>
  <si>
    <t>3 Bed / 1 Bath</t>
  </si>
  <si>
    <t>Development Costs Deferred Until Unit Sales</t>
  </si>
  <si>
    <t>Accounting / Cost Certification</t>
  </si>
  <si>
    <t>Advertising / Marketing</t>
  </si>
  <si>
    <t>Bond Financing Costs</t>
  </si>
  <si>
    <t>Contingency</t>
  </si>
  <si>
    <t>Subtotal: Developer Fee (3)</t>
  </si>
  <si>
    <t>Developer - Fee (1)</t>
  </si>
  <si>
    <t>Developer - Overhead (2)</t>
  </si>
  <si>
    <t>Developer - Consulting Fee</t>
  </si>
  <si>
    <t>Developer - Management Fee</t>
  </si>
  <si>
    <t>Developer Fee: (From VIII. Developer Fee Sheet)</t>
  </si>
  <si>
    <t>Sales Price</t>
  </si>
  <si>
    <t>AMI</t>
  </si>
  <si>
    <t>Affordability (AMI)</t>
  </si>
  <si>
    <t>Unbundled Parking</t>
  </si>
  <si>
    <t>Unit Area (GSF)(6)</t>
  </si>
  <si>
    <t>Area/Unit (GSF) (5)</t>
  </si>
  <si>
    <t>(GSF) (2)</t>
  </si>
  <si>
    <t>Area (GSF)(2)</t>
  </si>
  <si>
    <t>(GSF)(2)</t>
  </si>
  <si>
    <t>(AMI)</t>
  </si>
  <si>
    <t>Total Gross Unit Area</t>
  </si>
  <si>
    <t>(6) The total gross unit area will return "ERROR" if it doesn't reconcile with the III. Project Description Sheet's Summary for Entire Project Section.</t>
  </si>
  <si>
    <t>Price / Unit</t>
  </si>
  <si>
    <t>Rehabilitation (From VII. Project Budget - Rehab Sheet)</t>
  </si>
  <si>
    <t xml:space="preserve">Unit Type: </t>
  </si>
  <si>
    <t>The application fee for DURF is $2,000. The DURF loan financing fee is 1% to 2% of the loan amount. The interest on DURF Interim Loan is 0% to 8.5% compounded annually. The interest on DURF Permanent Loan is the applicable federal rate (AFR) as determined by the Internal Revenue Service, plus 3%. The DURF Permanent Loan compliance monitoring fee is $35 per unit per year for all project units excluding the manager's unit. The administrative fee is $0 to $2,500 per unit (one-time).</t>
  </si>
  <si>
    <t>If no, describe your action plan for obtaining the appropriate zoning or zoning exemptions.</t>
  </si>
  <si>
    <t xml:space="preserve">State statutes require that to receive State funding, Projects must be in compliance with HRS 343.  Please check the box that most appropriately describes the status of your project.  If an EA or EIS is required, please provide the estimated completion date and identify the approving agency for the EA or accepting authority for the EIS.  If the project has a trigger but an EA or EIS is not required, please attach the EA Exemption Notice from the approving agency.  </t>
  </si>
  <si>
    <t>Approving Agency or Accepting Authority:</t>
  </si>
  <si>
    <t>Date of publication in the Environmental Review Program's "The Environmental Notice", or estimated completion date.</t>
  </si>
  <si>
    <t>Date of publication of Federal NEPA EA or EIS, or estimated completion date.</t>
  </si>
  <si>
    <t>HRS 343 Status</t>
  </si>
  <si>
    <t>No environmental review is triggered per HRS 343</t>
  </si>
  <si>
    <t>Final EIS published</t>
  </si>
  <si>
    <t>EA in progress</t>
  </si>
  <si>
    <t>EIS in progress</t>
  </si>
  <si>
    <t>NEPA Status</t>
  </si>
  <si>
    <t>NEPA does not apply</t>
  </si>
  <si>
    <t>EIS is being prepared</t>
  </si>
  <si>
    <t>EA is being prepared</t>
  </si>
  <si>
    <t>Final EA / FONSI is published</t>
  </si>
  <si>
    <t>Action is categorically excluded (CATEX), in progress</t>
  </si>
  <si>
    <t>Action is categorically excluded (CATEX), completed</t>
  </si>
  <si>
    <t>Final EIS / Record of Decision is published</t>
  </si>
  <si>
    <t>EA exemption is in progress</t>
  </si>
  <si>
    <t>EA exemption completed and published</t>
  </si>
  <si>
    <t>Prior EA/EIS, determination of no further review required</t>
  </si>
  <si>
    <t>State of Hawaii - HRS 343 Compliance:  Select One:</t>
  </si>
  <si>
    <t>Federal - NEPA Compliance:  Select One:</t>
  </si>
  <si>
    <t>For the electronic copy (PDF), rather than saving the Excel Worksheets as a PDF, make sure to print the Excel Worksheets as a PDF. For the electronic (PDF) copy: print all the worksheets as a single PDF copy and label as "Worksheets"; and print all the Exhibits as another single PDF copy and label as "Exhibits". In addition, in order to have sequential page numbers for the entire Worksheets PDF, make sure to select all the tabs before printing. (Note: Holding the Shift key allows you to select multiple adjacent tabs by clicking the first tab and the last one in the tab bar.)
For the hardbound hardcopy of the completed application, make sure that the page numbers are sequential for the entire Worksheets. If you print from the electronic copy (PDF) then then page numbers ought to be sequential as you have already went through the exercise of printing the pages sequentially.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</si>
</sst>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m\ d\,\ yyyy;@"/>
    <numFmt numFmtId="165" formatCode="_(* #,##0_);_(* \(#,##0\);_(* &quot;-&quot;??_);_(@_)"/>
    <numFmt numFmtId="166" formatCode="_(* #,##0.000_);_(* \(#,##0.000\);_(* &quot;-&quot;??_);_(@_)"/>
    <numFmt numFmtId="167" formatCode="[$-F800]dddd\,\ mmmm\ dd\,\ yyyy"/>
    <numFmt numFmtId="168" formatCode="&quot;$&quot;#,##0.00"/>
    <numFmt numFmtId="169" formatCode="0.000%"/>
    <numFmt numFmtId="170" formatCode="[$-409]mmm\-yy;@"/>
    <numFmt numFmtId="171" formatCode="&quot;$&quot;#,##0"/>
    <numFmt numFmtId="172" formatCode="[&lt;=9999999]###\-####;\(###\)\ ###\-####"/>
  </numFmts>
  <fonts count="3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u/>
      <sz val="11"/>
      <color theme="1"/>
      <name val="Arial"/>
      <family val="2"/>
    </font>
    <font>
      <sz val="11"/>
      <color rgb="FF000000"/>
      <name val="Arial"/>
      <family val="2"/>
    </font>
    <font>
      <u/>
      <sz val="11"/>
      <color theme="1"/>
      <name val="Arial"/>
      <family val="2"/>
    </font>
    <font>
      <i/>
      <sz val="9"/>
      <color theme="1"/>
      <name val="Arial"/>
      <family val="2"/>
    </font>
    <font>
      <sz val="9"/>
      <color theme="1"/>
      <name val="Arial"/>
      <family val="2"/>
    </font>
    <font>
      <i/>
      <sz val="8"/>
      <color theme="1"/>
      <name val="Arial"/>
      <family val="2"/>
    </font>
    <font>
      <i/>
      <sz val="11"/>
      <color theme="1"/>
      <name val="Arial"/>
      <family val="2"/>
    </font>
    <font>
      <sz val="11"/>
      <name val="Arial"/>
      <family val="2"/>
    </font>
    <font>
      <b/>
      <sz val="11"/>
      <color theme="1"/>
      <name val="Calisto MT"/>
      <family val="1"/>
    </font>
    <font>
      <vertAlign val="superscript"/>
      <sz val="11"/>
      <color theme="1"/>
      <name val="Arial"/>
      <family val="2"/>
    </font>
    <font>
      <sz val="9"/>
      <color rgb="FF000000"/>
      <name val="Arial"/>
      <family val="2"/>
    </font>
    <font>
      <sz val="11"/>
      <color theme="1"/>
      <name val="Times New Roman"/>
      <family val="1"/>
    </font>
    <font>
      <b/>
      <sz val="11"/>
      <color rgb="FF000000"/>
      <name val="Arial"/>
      <family val="2"/>
    </font>
    <font>
      <sz val="11"/>
      <name val="Calibri"/>
      <family val="2"/>
      <scheme val="minor"/>
    </font>
    <font>
      <sz val="8"/>
      <name val="Calibri"/>
      <family val="2"/>
      <scheme val="minor"/>
    </font>
    <font>
      <b/>
      <sz val="11"/>
      <color theme="1"/>
      <name val="Times New Roman"/>
      <family val="1"/>
    </font>
    <font>
      <b/>
      <sz val="11"/>
      <color theme="1"/>
      <name val="Calibri"/>
      <family val="2"/>
      <scheme val="minor"/>
    </font>
    <font>
      <sz val="11"/>
      <name val="Times New Roman"/>
      <family val="1"/>
    </font>
    <font>
      <sz val="8"/>
      <color theme="1"/>
      <name val="Times New Roman"/>
      <family val="1"/>
    </font>
    <font>
      <sz val="8"/>
      <color theme="1"/>
      <name val="Arial"/>
      <family val="2"/>
    </font>
    <font>
      <sz val="11"/>
      <color theme="1" tint="0.499984740745262"/>
      <name val="Arial"/>
      <family val="2"/>
    </font>
    <font>
      <sz val="11"/>
      <color rgb="FFFF0000"/>
      <name val="Arial"/>
      <family val="2"/>
    </font>
    <font>
      <i/>
      <sz val="11"/>
      <color rgb="FF000000"/>
      <name val="Arial"/>
      <family val="2"/>
    </font>
    <font>
      <i/>
      <vertAlign val="superscript"/>
      <sz val="11"/>
      <color theme="1"/>
      <name val="Arial"/>
      <family val="2"/>
    </font>
    <font>
      <i/>
      <sz val="11"/>
      <name val="Arial"/>
      <family val="2"/>
    </font>
    <font>
      <i/>
      <sz val="11"/>
      <color theme="1"/>
      <name val="Times New Roman"/>
      <family val="1"/>
    </font>
    <font>
      <i/>
      <sz val="11"/>
      <color theme="1"/>
      <name val="Calibri"/>
      <family val="2"/>
      <scheme val="minor"/>
    </font>
    <font>
      <b/>
      <i/>
      <sz val="11"/>
      <color theme="0" tint="-0.499984740745262"/>
      <name val="Arial"/>
      <family val="2"/>
    </font>
    <font>
      <i/>
      <sz val="11"/>
      <color theme="0" tint="-0.499984740745262"/>
      <name val="Arial"/>
      <family val="2"/>
    </font>
    <font>
      <i/>
      <sz val="11"/>
      <color theme="0" tint="-0.499984740745262"/>
      <name val="Calibri"/>
      <family val="2"/>
      <scheme val="minor"/>
    </font>
  </fonts>
  <fills count="3">
    <fill>
      <patternFill patternType="none"/>
    </fill>
    <fill>
      <patternFill patternType="gray125"/>
    </fill>
    <fill>
      <patternFill patternType="solid">
        <fgColor theme="3" tint="0.79998168889431442"/>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0">
    <xf numFmtId="0" fontId="0" fillId="0" borderId="0" xfId="0"/>
    <xf numFmtId="0" fontId="3" fillId="0" borderId="0" xfId="0" applyFont="1"/>
    <xf numFmtId="0" fontId="2" fillId="0" borderId="0" xfId="0" applyFont="1"/>
    <xf numFmtId="165" fontId="3" fillId="2" borderId="7" xfId="1" applyNumberFormat="1" applyFont="1" applyFill="1" applyBorder="1" applyProtection="1">
      <protection locked="0"/>
    </xf>
    <xf numFmtId="165" fontId="3" fillId="2" borderId="11" xfId="1" applyNumberFormat="1" applyFont="1" applyFill="1" applyBorder="1" applyProtection="1">
      <protection locked="0"/>
    </xf>
    <xf numFmtId="165" fontId="3" fillId="0" borderId="0" xfId="0" applyNumberFormat="1" applyFont="1"/>
    <xf numFmtId="2" fontId="3" fillId="0" borderId="0" xfId="0" applyNumberFormat="1" applyFont="1"/>
    <xf numFmtId="0" fontId="3" fillId="2" borderId="11" xfId="0" applyFont="1" applyFill="1" applyBorder="1" applyAlignment="1" applyProtection="1">
      <alignment horizontal="center"/>
      <protection locked="0"/>
    </xf>
    <xf numFmtId="0" fontId="3" fillId="2" borderId="1" xfId="0" applyFont="1" applyFill="1" applyBorder="1" applyProtection="1">
      <protection locked="0"/>
    </xf>
    <xf numFmtId="165" fontId="3" fillId="0" borderId="0" xfId="1" applyNumberFormat="1" applyFont="1" applyFill="1" applyBorder="1" applyAlignment="1" applyProtection="1">
      <alignment horizontal="left"/>
      <protection locked="0"/>
    </xf>
    <xf numFmtId="3" fontId="3" fillId="0" borderId="0" xfId="0" applyNumberFormat="1" applyFont="1" applyProtection="1">
      <protection locked="0"/>
    </xf>
    <xf numFmtId="3" fontId="0" fillId="0" borderId="0" xfId="0" applyNumberFormat="1" applyProtection="1">
      <protection locked="0"/>
    </xf>
    <xf numFmtId="0" fontId="3" fillId="2" borderId="11" xfId="0" applyFont="1" applyFill="1" applyBorder="1" applyAlignment="1" applyProtection="1">
      <alignment horizontal="center" vertical="center"/>
      <protection locked="0"/>
    </xf>
    <xf numFmtId="165" fontId="3" fillId="0" borderId="0" xfId="1" applyNumberFormat="1" applyFont="1" applyFill="1" applyBorder="1" applyAlignment="1" applyProtection="1">
      <protection locked="0"/>
    </xf>
    <xf numFmtId="0" fontId="3" fillId="2" borderId="11" xfId="0" applyFont="1" applyFill="1" applyBorder="1" applyAlignment="1" applyProtection="1">
      <alignment horizontal="left" wrapText="1" indent="1"/>
      <protection locked="0"/>
    </xf>
    <xf numFmtId="165" fontId="3" fillId="0" borderId="0" xfId="1" applyNumberFormat="1" applyFont="1" applyFill="1" applyBorder="1" applyAlignment="1" applyProtection="1">
      <alignment wrapText="1"/>
      <protection locked="0"/>
    </xf>
    <xf numFmtId="165" fontId="3" fillId="0" borderId="0" xfId="1" applyNumberFormat="1" applyFont="1" applyFill="1" applyBorder="1" applyAlignment="1" applyProtection="1">
      <alignment horizontal="right"/>
      <protection locked="0"/>
    </xf>
    <xf numFmtId="165" fontId="8" fillId="0" borderId="0" xfId="1" applyNumberFormat="1" applyFont="1" applyFill="1" applyBorder="1" applyAlignment="1" applyProtection="1">
      <protection locked="0"/>
    </xf>
    <xf numFmtId="0" fontId="3" fillId="0" borderId="0" xfId="0" applyFont="1" applyAlignment="1" applyProtection="1">
      <alignment horizontal="left" wrapText="1"/>
      <protection locked="0"/>
    </xf>
    <xf numFmtId="165" fontId="3" fillId="2" borderId="9" xfId="1" applyNumberFormat="1" applyFont="1" applyFill="1" applyBorder="1" applyProtection="1">
      <protection locked="0"/>
    </xf>
    <xf numFmtId="165" fontId="3" fillId="2" borderId="8" xfId="1" applyNumberFormat="1" applyFont="1" applyFill="1" applyBorder="1" applyProtection="1">
      <protection locked="0"/>
    </xf>
    <xf numFmtId="0" fontId="3" fillId="0" borderId="0" xfId="0" quotePrefix="1" applyFont="1"/>
    <xf numFmtId="165" fontId="3" fillId="2" borderId="12" xfId="1" applyNumberFormat="1" applyFont="1" applyFill="1" applyBorder="1" applyProtection="1">
      <protection locked="0"/>
    </xf>
    <xf numFmtId="165" fontId="3" fillId="2" borderId="6" xfId="1" applyNumberFormat="1" applyFont="1" applyFill="1" applyBorder="1" applyProtection="1">
      <protection locked="0"/>
    </xf>
    <xf numFmtId="165" fontId="11" fillId="0" borderId="8" xfId="1" applyNumberFormat="1" applyFont="1" applyFill="1" applyBorder="1" applyProtection="1">
      <protection locked="0"/>
    </xf>
    <xf numFmtId="0" fontId="3" fillId="0" borderId="0" xfId="0" applyFont="1" applyProtection="1">
      <protection locked="0"/>
    </xf>
    <xf numFmtId="0" fontId="3" fillId="2" borderId="17" xfId="0" applyFont="1" applyFill="1" applyBorder="1" applyProtection="1">
      <protection locked="0"/>
    </xf>
    <xf numFmtId="165" fontId="3" fillId="2" borderId="18" xfId="1" applyNumberFormat="1" applyFont="1" applyFill="1" applyBorder="1" applyProtection="1">
      <protection locked="0"/>
    </xf>
    <xf numFmtId="0" fontId="3" fillId="2" borderId="20" xfId="0" applyFont="1" applyFill="1" applyBorder="1" applyProtection="1">
      <protection locked="0"/>
    </xf>
    <xf numFmtId="165" fontId="3" fillId="2" borderId="21" xfId="1" applyNumberFormat="1" applyFont="1" applyFill="1" applyBorder="1" applyProtection="1">
      <protection locked="0"/>
    </xf>
    <xf numFmtId="165" fontId="3" fillId="2" borderId="22" xfId="1" applyNumberFormat="1" applyFont="1" applyFill="1" applyBorder="1" applyProtection="1">
      <protection locked="0"/>
    </xf>
    <xf numFmtId="170" fontId="3" fillId="2" borderId="6" xfId="1" applyNumberFormat="1" applyFont="1" applyFill="1" applyBorder="1" applyAlignment="1" applyProtection="1">
      <alignment horizontal="right"/>
      <protection locked="0"/>
    </xf>
    <xf numFmtId="170" fontId="3" fillId="2" borderId="7" xfId="1" applyNumberFormat="1" applyFont="1" applyFill="1" applyBorder="1" applyAlignment="1" applyProtection="1">
      <alignment horizontal="right"/>
      <protection locked="0"/>
    </xf>
    <xf numFmtId="0" fontId="3" fillId="0" borderId="0" xfId="0" applyFont="1" applyAlignment="1" applyProtection="1">
      <alignment horizontal="left"/>
      <protection locked="0"/>
    </xf>
    <xf numFmtId="165" fontId="3" fillId="0" borderId="0" xfId="1" applyNumberFormat="1" applyFont="1" applyFill="1" applyBorder="1" applyProtection="1">
      <protection locked="0"/>
    </xf>
    <xf numFmtId="9" fontId="3" fillId="2" borderId="24" xfId="0" applyNumberFormat="1" applyFont="1" applyFill="1" applyBorder="1" applyProtection="1">
      <protection locked="0"/>
    </xf>
    <xf numFmtId="9" fontId="3" fillId="2" borderId="25" xfId="0" applyNumberFormat="1" applyFont="1" applyFill="1" applyBorder="1" applyProtection="1">
      <protection locked="0"/>
    </xf>
    <xf numFmtId="9" fontId="3" fillId="2" borderId="32" xfId="0" applyNumberFormat="1" applyFont="1" applyFill="1" applyBorder="1" applyProtection="1">
      <protection locked="0"/>
    </xf>
    <xf numFmtId="165" fontId="3" fillId="2" borderId="33" xfId="1" applyNumberFormat="1" applyFont="1" applyFill="1" applyBorder="1" applyProtection="1">
      <protection locked="0"/>
    </xf>
    <xf numFmtId="165" fontId="3" fillId="0" borderId="17" xfId="1" applyNumberFormat="1" applyFont="1" applyFill="1" applyBorder="1" applyAlignment="1" applyProtection="1">
      <alignment horizontal="right"/>
      <protection locked="0"/>
    </xf>
    <xf numFmtId="165" fontId="3" fillId="0" borderId="20" xfId="1" applyNumberFormat="1" applyFont="1" applyFill="1" applyBorder="1" applyAlignment="1" applyProtection="1">
      <alignment horizontal="right"/>
      <protection locked="0"/>
    </xf>
    <xf numFmtId="165" fontId="3" fillId="0" borderId="1" xfId="1" applyNumberFormat="1" applyFont="1" applyFill="1" applyBorder="1" applyAlignment="1" applyProtection="1">
      <alignment horizontal="right"/>
      <protection locked="0"/>
    </xf>
    <xf numFmtId="171" fontId="3" fillId="2" borderId="32" xfId="0" applyNumberFormat="1" applyFont="1" applyFill="1" applyBorder="1" applyAlignment="1" applyProtection="1">
      <alignment horizontal="right"/>
      <protection locked="0"/>
    </xf>
    <xf numFmtId="171" fontId="3" fillId="2" borderId="15" xfId="0" applyNumberFormat="1" applyFont="1" applyFill="1" applyBorder="1" applyAlignment="1" applyProtection="1">
      <alignment horizontal="right"/>
      <protection locked="0"/>
    </xf>
    <xf numFmtId="171" fontId="3" fillId="2" borderId="18" xfId="0" applyNumberFormat="1" applyFont="1" applyFill="1" applyBorder="1" applyAlignment="1" applyProtection="1">
      <alignment horizontal="right"/>
      <protection locked="0"/>
    </xf>
    <xf numFmtId="0" fontId="3" fillId="2" borderId="12" xfId="1" applyNumberFormat="1" applyFont="1" applyFill="1" applyBorder="1" applyAlignment="1" applyProtection="1">
      <alignment horizontal="left" wrapText="1"/>
      <protection locked="0"/>
    </xf>
    <xf numFmtId="165" fontId="3" fillId="2" borderId="12" xfId="1" applyNumberFormat="1" applyFont="1" applyFill="1" applyBorder="1" applyAlignment="1" applyProtection="1">
      <alignment wrapText="1"/>
      <protection locked="0"/>
    </xf>
    <xf numFmtId="165" fontId="3" fillId="2" borderId="15" xfId="1" applyNumberFormat="1" applyFont="1" applyFill="1" applyBorder="1" applyAlignment="1" applyProtection="1">
      <alignment wrapText="1"/>
      <protection locked="0"/>
    </xf>
    <xf numFmtId="165" fontId="3" fillId="2" borderId="2" xfId="1" applyNumberFormat="1" applyFont="1" applyFill="1" applyBorder="1" applyAlignment="1" applyProtection="1">
      <protection locked="0"/>
    </xf>
    <xf numFmtId="166" fontId="3" fillId="2" borderId="1" xfId="1" applyNumberFormat="1" applyFont="1" applyFill="1" applyBorder="1" applyAlignment="1" applyProtection="1">
      <alignment wrapText="1"/>
      <protection locked="0"/>
    </xf>
    <xf numFmtId="166" fontId="3" fillId="2" borderId="1" xfId="1" applyNumberFormat="1" applyFont="1" applyFill="1" applyBorder="1" applyAlignment="1" applyProtection="1">
      <protection locked="0"/>
    </xf>
    <xf numFmtId="49" fontId="2" fillId="0" borderId="0" xfId="0" applyNumberFormat="1" applyFont="1"/>
    <xf numFmtId="49" fontId="2" fillId="0" borderId="42" xfId="0" applyNumberFormat="1" applyFont="1" applyBorder="1" applyAlignment="1">
      <alignment vertical="center"/>
    </xf>
    <xf numFmtId="0" fontId="2" fillId="0" borderId="0" xfId="0" applyFont="1" applyAlignment="1">
      <alignment vertical="top"/>
    </xf>
    <xf numFmtId="0" fontId="3" fillId="0" borderId="52" xfId="0" applyFont="1" applyBorder="1" applyAlignment="1">
      <alignment vertical="top" wrapText="1"/>
    </xf>
    <xf numFmtId="0" fontId="15" fillId="2" borderId="1" xfId="0" applyFont="1" applyFill="1" applyBorder="1" applyAlignment="1" applyProtection="1">
      <alignment horizontal="left"/>
      <protection locked="0"/>
    </xf>
    <xf numFmtId="0" fontId="3" fillId="0" borderId="0" xfId="0" applyFont="1" applyAlignment="1" applyProtection="1">
      <alignment wrapText="1"/>
      <protection locked="0"/>
    </xf>
    <xf numFmtId="0" fontId="3" fillId="0" borderId="0" xfId="0" applyFont="1" applyAlignment="1" applyProtection="1">
      <alignment vertical="top" wrapText="1"/>
      <protection locked="0"/>
    </xf>
    <xf numFmtId="49" fontId="3" fillId="0" borderId="0" xfId="0" applyNumberFormat="1" applyFont="1" applyAlignment="1" applyProtection="1">
      <alignment vertical="top" wrapText="1"/>
      <protection locked="0"/>
    </xf>
    <xf numFmtId="49" fontId="6" fillId="0" borderId="0" xfId="0" applyNumberFormat="1" applyFont="1" applyAlignment="1" applyProtection="1">
      <alignment vertical="top" wrapText="1"/>
      <protection locked="0"/>
    </xf>
    <xf numFmtId="49" fontId="3" fillId="0" borderId="0" xfId="0" applyNumberFormat="1" applyFont="1" applyAlignment="1" applyProtection="1">
      <alignment wrapText="1"/>
      <protection locked="0"/>
    </xf>
    <xf numFmtId="0" fontId="3" fillId="2" borderId="11" xfId="0" applyFont="1" applyFill="1" applyBorder="1" applyAlignment="1" applyProtection="1">
      <alignment wrapText="1"/>
      <protection locked="0"/>
    </xf>
    <xf numFmtId="49" fontId="3" fillId="0" borderId="55" xfId="0" applyNumberFormat="1" applyFont="1" applyBorder="1" applyAlignment="1">
      <alignment vertical="top" wrapText="1"/>
    </xf>
    <xf numFmtId="49" fontId="3" fillId="0" borderId="56" xfId="0" applyNumberFormat="1" applyFont="1" applyBorder="1" applyAlignment="1">
      <alignment vertical="top" wrapText="1"/>
    </xf>
    <xf numFmtId="49" fontId="3" fillId="0" borderId="57" xfId="0" applyNumberFormat="1" applyFont="1" applyBorder="1" applyAlignment="1">
      <alignment vertical="top" wrapText="1"/>
    </xf>
    <xf numFmtId="0" fontId="3" fillId="0" borderId="0" xfId="0" applyFont="1" applyAlignment="1" applyProtection="1">
      <alignment horizontal="left" wrapText="1" indent="1"/>
      <protection locked="0"/>
    </xf>
    <xf numFmtId="0" fontId="15" fillId="2" borderId="1" xfId="0" applyFont="1" applyFill="1" applyBorder="1" applyProtection="1">
      <protection locked="0"/>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0" xfId="0" applyFont="1" applyAlignment="1">
      <alignment wrapText="1"/>
    </xf>
    <xf numFmtId="0" fontId="3" fillId="0" borderId="0" xfId="0" applyFont="1" applyAlignment="1" applyProtection="1">
      <alignment horizontal="left" vertical="top" wrapText="1" indent="1"/>
      <protection locked="0"/>
    </xf>
    <xf numFmtId="165" fontId="25" fillId="0" borderId="0" xfId="1" applyNumberFormat="1" applyFont="1" applyFill="1" applyBorder="1" applyAlignment="1" applyProtection="1">
      <protection locked="0"/>
    </xf>
    <xf numFmtId="165" fontId="25" fillId="0" borderId="0" xfId="1" applyNumberFormat="1" applyFont="1" applyFill="1" applyBorder="1" applyAlignment="1" applyProtection="1">
      <alignment wrapText="1"/>
      <protection locked="0"/>
    </xf>
    <xf numFmtId="9" fontId="3" fillId="2" borderId="11" xfId="2" applyFont="1" applyFill="1" applyBorder="1" applyProtection="1">
      <protection locked="0"/>
    </xf>
    <xf numFmtId="165" fontId="11" fillId="0" borderId="0" xfId="1" applyNumberFormat="1" applyFont="1" applyFill="1" applyBorder="1" applyAlignment="1" applyProtection="1">
      <protection locked="0"/>
    </xf>
    <xf numFmtId="165" fontId="11" fillId="0" borderId="0" xfId="1" applyNumberFormat="1" applyFont="1" applyFill="1" applyBorder="1" applyAlignment="1" applyProtection="1">
      <alignment wrapText="1"/>
      <protection locked="0"/>
    </xf>
    <xf numFmtId="9" fontId="3" fillId="2" borderId="33" xfId="2" applyFont="1" applyFill="1" applyBorder="1" applyProtection="1">
      <protection locked="0"/>
    </xf>
    <xf numFmtId="9" fontId="3" fillId="2" borderId="21" xfId="2" applyFont="1" applyFill="1" applyBorder="1" applyProtection="1">
      <protection locked="0"/>
    </xf>
    <xf numFmtId="9" fontId="3" fillId="2" borderId="22" xfId="2" applyFont="1" applyFill="1" applyBorder="1" applyProtection="1">
      <protection locked="0"/>
    </xf>
    <xf numFmtId="49" fontId="2" fillId="0" borderId="10" xfId="0" applyNumberFormat="1" applyFont="1" applyBorder="1" applyAlignment="1" applyProtection="1">
      <alignment horizontal="left"/>
      <protection locked="0"/>
    </xf>
    <xf numFmtId="49" fontId="3" fillId="2" borderId="1" xfId="0" applyNumberFormat="1" applyFont="1" applyFill="1" applyBorder="1" applyAlignment="1" applyProtection="1">
      <alignment horizontal="left"/>
      <protection locked="0"/>
    </xf>
    <xf numFmtId="0" fontId="3" fillId="0" borderId="0" xfId="0" applyFont="1" applyAlignment="1" applyProtection="1">
      <alignment horizontal="left" vertical="top" wrapText="1"/>
      <protection locked="0"/>
    </xf>
    <xf numFmtId="49" fontId="3" fillId="2" borderId="1" xfId="0" applyNumberFormat="1" applyFont="1" applyFill="1" applyBorder="1" applyAlignment="1" applyProtection="1">
      <alignment horizontal="center"/>
      <protection locked="0"/>
    </xf>
    <xf numFmtId="0" fontId="3" fillId="0" borderId="31" xfId="0" applyFont="1" applyBorder="1" applyAlignment="1">
      <alignment horizontal="left" vertical="top"/>
    </xf>
    <xf numFmtId="0" fontId="3" fillId="0" borderId="23" xfId="0" applyFont="1" applyBorder="1" applyAlignment="1" applyProtection="1">
      <alignment horizontal="left" wrapText="1"/>
      <protection locked="0"/>
    </xf>
    <xf numFmtId="0" fontId="0" fillId="0" borderId="23" xfId="0"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0" fillId="0" borderId="20" xfId="0" applyBorder="1" applyAlignment="1" applyProtection="1">
      <alignment horizontal="left" wrapText="1"/>
      <protection locked="0"/>
    </xf>
    <xf numFmtId="164" fontId="3" fillId="0" borderId="23" xfId="1" applyNumberFormat="1" applyFont="1" applyFill="1" applyBorder="1" applyAlignment="1" applyProtection="1">
      <protection locked="0"/>
    </xf>
    <xf numFmtId="164" fontId="3" fillId="0" borderId="20" xfId="1" applyNumberFormat="1" applyFont="1" applyFill="1" applyBorder="1" applyAlignment="1" applyProtection="1">
      <protection locked="0"/>
    </xf>
    <xf numFmtId="165" fontId="3" fillId="0" borderId="20" xfId="1" applyNumberFormat="1" applyFont="1" applyFill="1" applyBorder="1" applyAlignment="1" applyProtection="1">
      <protection locked="0"/>
    </xf>
    <xf numFmtId="0" fontId="3" fillId="2" borderId="20"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3" fillId="2" borderId="24" xfId="0" applyFont="1" applyFill="1" applyBorder="1" applyAlignment="1" applyProtection="1">
      <alignment horizontal="center"/>
      <protection locked="0"/>
    </xf>
    <xf numFmtId="169" fontId="3" fillId="2" borderId="19" xfId="2" applyNumberFormat="1" applyFont="1" applyFill="1" applyBorder="1" applyProtection="1">
      <protection locked="0"/>
    </xf>
    <xf numFmtId="165" fontId="3" fillId="2" borderId="19" xfId="1" applyNumberFormat="1" applyFont="1" applyFill="1" applyBorder="1" applyProtection="1">
      <protection locked="0"/>
    </xf>
    <xf numFmtId="0" fontId="3" fillId="2" borderId="20" xfId="0" applyFont="1" applyFill="1" applyBorder="1" applyAlignment="1" applyProtection="1">
      <alignment horizontal="center"/>
      <protection locked="0"/>
    </xf>
    <xf numFmtId="165" fontId="11" fillId="0" borderId="19" xfId="1" applyNumberFormat="1" applyFont="1" applyFill="1" applyBorder="1" applyProtection="1">
      <protection locked="0"/>
    </xf>
    <xf numFmtId="0" fontId="3" fillId="0" borderId="20" xfId="0" applyFont="1" applyBorder="1" applyProtection="1">
      <protection locked="0"/>
    </xf>
    <xf numFmtId="169" fontId="3" fillId="2" borderId="21" xfId="2" applyNumberFormat="1" applyFont="1" applyFill="1" applyBorder="1" applyProtection="1">
      <protection locked="0"/>
    </xf>
    <xf numFmtId="0" fontId="3" fillId="0" borderId="20" xfId="0" applyFont="1" applyBorder="1" applyAlignment="1" applyProtection="1">
      <alignment horizontal="left"/>
      <protection locked="0"/>
    </xf>
    <xf numFmtId="165" fontId="3" fillId="2" borderId="34" xfId="1" applyNumberFormat="1" applyFont="1" applyFill="1" applyBorder="1" applyProtection="1">
      <protection locked="0"/>
    </xf>
    <xf numFmtId="165" fontId="3" fillId="2" borderId="24" xfId="1" applyNumberFormat="1" applyFont="1" applyFill="1" applyBorder="1" applyProtection="1">
      <protection locked="0"/>
    </xf>
    <xf numFmtId="0" fontId="3" fillId="2" borderId="32" xfId="1" applyNumberFormat="1" applyFont="1" applyFill="1" applyBorder="1" applyAlignment="1" applyProtection="1">
      <alignment horizontal="left" wrapText="1"/>
      <protection locked="0"/>
    </xf>
    <xf numFmtId="0" fontId="3" fillId="2" borderId="24" xfId="1" applyNumberFormat="1" applyFont="1" applyFill="1" applyBorder="1" applyAlignment="1" applyProtection="1">
      <alignment horizontal="left" wrapText="1"/>
      <protection locked="0"/>
    </xf>
    <xf numFmtId="165" fontId="3" fillId="2" borderId="32" xfId="1" applyNumberFormat="1" applyFont="1" applyFill="1" applyBorder="1" applyAlignment="1" applyProtection="1">
      <alignment wrapText="1"/>
      <protection locked="0"/>
    </xf>
    <xf numFmtId="165" fontId="3" fillId="2" borderId="24" xfId="1" applyNumberFormat="1" applyFont="1" applyFill="1" applyBorder="1" applyAlignment="1" applyProtection="1">
      <alignment wrapText="1"/>
      <protection locked="0"/>
    </xf>
    <xf numFmtId="0" fontId="2" fillId="0" borderId="0" xfId="0" applyFont="1" applyProtection="1">
      <protection locked="0"/>
    </xf>
    <xf numFmtId="0" fontId="3" fillId="0" borderId="1" xfId="0" applyFont="1" applyBorder="1" applyProtection="1">
      <protection locked="0"/>
    </xf>
    <xf numFmtId="0" fontId="3" fillId="0" borderId="8" xfId="0" applyFont="1" applyBorder="1" applyProtection="1">
      <protection locked="0"/>
    </xf>
    <xf numFmtId="0" fontId="8" fillId="0" borderId="0" xfId="0" applyFont="1" applyProtection="1">
      <protection locked="0"/>
    </xf>
    <xf numFmtId="0" fontId="3" fillId="0" borderId="23" xfId="0" applyFont="1" applyBorder="1" applyProtection="1">
      <protection locked="0"/>
    </xf>
    <xf numFmtId="165" fontId="3" fillId="0" borderId="3" xfId="1" applyNumberFormat="1" applyFont="1" applyBorder="1" applyAlignment="1" applyProtection="1">
      <alignment horizontal="left"/>
      <protection locked="0"/>
    </xf>
    <xf numFmtId="165" fontId="3" fillId="0" borderId="0" xfId="1" applyNumberFormat="1" applyFont="1" applyAlignment="1" applyProtection="1">
      <alignment horizontal="left"/>
      <protection locked="0"/>
    </xf>
    <xf numFmtId="0" fontId="10" fillId="0" borderId="0" xfId="0" applyFont="1" applyAlignment="1" applyProtection="1">
      <alignment vertical="top"/>
      <protection locked="0"/>
    </xf>
    <xf numFmtId="0" fontId="7" fillId="0" borderId="0" xfId="0" applyFont="1" applyAlignment="1" applyProtection="1">
      <alignment vertical="top"/>
      <protection locked="0"/>
    </xf>
    <xf numFmtId="0" fontId="10" fillId="0" borderId="0" xfId="0" applyFont="1" applyAlignment="1" applyProtection="1">
      <alignment horizontal="left" vertical="center"/>
      <protection locked="0"/>
    </xf>
    <xf numFmtId="0" fontId="9" fillId="0" borderId="0" xfId="0" applyFont="1" applyAlignment="1" applyProtection="1">
      <alignment vertical="top"/>
      <protection locked="0"/>
    </xf>
    <xf numFmtId="0" fontId="8" fillId="0" borderId="0" xfId="0" applyFont="1" applyAlignment="1" applyProtection="1">
      <alignment vertical="top"/>
      <protection locked="0"/>
    </xf>
    <xf numFmtId="0" fontId="2" fillId="0" borderId="23" xfId="0" applyFont="1" applyBorder="1" applyProtection="1">
      <protection locked="0"/>
    </xf>
    <xf numFmtId="0" fontId="3" fillId="0" borderId="20" xfId="0" applyFont="1" applyBorder="1" applyAlignment="1" applyProtection="1">
      <alignment vertical="top"/>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Protection="1">
      <protection locked="0"/>
    </xf>
    <xf numFmtId="0" fontId="3" fillId="2" borderId="2" xfId="0" applyFont="1" applyFill="1" applyBorder="1" applyProtection="1">
      <protection locked="0"/>
    </xf>
    <xf numFmtId="0" fontId="10" fillId="0" borderId="0" xfId="0" applyFont="1" applyProtection="1">
      <protection locked="0"/>
    </xf>
    <xf numFmtId="0" fontId="7" fillId="0" borderId="0" xfId="0" applyFont="1" applyProtection="1">
      <protection locked="0"/>
    </xf>
    <xf numFmtId="0" fontId="3" fillId="0" borderId="3" xfId="0" applyFont="1" applyBorder="1" applyProtection="1">
      <protection locked="0"/>
    </xf>
    <xf numFmtId="0" fontId="3" fillId="0" borderId="23" xfId="0" applyFont="1" applyBorder="1" applyAlignment="1" applyProtection="1">
      <alignment horizontal="left" indent="2"/>
      <protection locked="0"/>
    </xf>
    <xf numFmtId="0" fontId="3" fillId="0" borderId="20" xfId="0" applyFont="1" applyBorder="1" applyAlignment="1" applyProtection="1">
      <alignment horizontal="left" indent="2"/>
      <protection locked="0"/>
    </xf>
    <xf numFmtId="0" fontId="3" fillId="0" borderId="0" xfId="0" applyFont="1" applyAlignment="1" applyProtection="1">
      <alignment horizontal="left" indent="2"/>
      <protection locked="0"/>
    </xf>
    <xf numFmtId="0" fontId="3" fillId="0" borderId="23" xfId="0" applyFont="1" applyBorder="1" applyAlignment="1" applyProtection="1">
      <alignment horizontal="left" vertical="center"/>
      <protection locked="0"/>
    </xf>
    <xf numFmtId="0" fontId="10" fillId="0" borderId="0" xfId="0" applyFont="1" applyAlignment="1" applyProtection="1">
      <alignment horizontal="left"/>
      <protection locked="0"/>
    </xf>
    <xf numFmtId="165" fontId="5" fillId="0" borderId="0" xfId="1" applyNumberFormat="1" applyFont="1" applyAlignment="1" applyProtection="1">
      <alignment horizontal="right"/>
      <protection locked="0"/>
    </xf>
    <xf numFmtId="165" fontId="3" fillId="0" borderId="0" xfId="1" applyNumberFormat="1" applyFont="1" applyProtection="1">
      <protection locked="0"/>
    </xf>
    <xf numFmtId="0" fontId="7" fillId="0" borderId="23" xfId="0" applyFont="1" applyBorder="1" applyAlignment="1" applyProtection="1">
      <alignment vertical="top"/>
      <protection locked="0"/>
    </xf>
    <xf numFmtId="0" fontId="3" fillId="0" borderId="0" xfId="0" applyFont="1" applyAlignment="1" applyProtection="1">
      <alignment vertical="top"/>
      <protection locked="0"/>
    </xf>
    <xf numFmtId="0" fontId="3" fillId="0" borderId="0" xfId="0" applyFont="1" applyAlignment="1" applyProtection="1">
      <alignment horizontal="center"/>
      <protection locked="0"/>
    </xf>
    <xf numFmtId="43" fontId="3" fillId="0" borderId="0" xfId="1" applyFont="1" applyProtection="1">
      <protection locked="0"/>
    </xf>
    <xf numFmtId="43" fontId="0" fillId="0" borderId="0" xfId="1" applyFont="1" applyProtection="1">
      <protection locked="0"/>
    </xf>
    <xf numFmtId="0" fontId="3" fillId="0" borderId="0" xfId="0" applyFont="1" applyAlignment="1" applyProtection="1">
      <alignment horizontal="left" vertical="top"/>
      <protection locked="0"/>
    </xf>
    <xf numFmtId="0" fontId="0" fillId="0" borderId="0" xfId="0" applyAlignment="1" applyProtection="1">
      <alignment vertical="top"/>
      <protection locked="0"/>
    </xf>
    <xf numFmtId="0" fontId="11" fillId="0" borderId="0" xfId="0" applyFont="1" applyProtection="1">
      <protection locked="0"/>
    </xf>
    <xf numFmtId="0" fontId="17" fillId="0" borderId="0" xfId="0" applyFont="1" applyProtection="1">
      <protection locked="0"/>
    </xf>
    <xf numFmtId="0" fontId="0" fillId="0" borderId="0" xfId="0" applyAlignment="1" applyProtection="1">
      <alignment horizontal="left"/>
      <protection locked="0"/>
    </xf>
    <xf numFmtId="0" fontId="3" fillId="0" borderId="0" xfId="0" applyFont="1" applyAlignment="1" applyProtection="1">
      <alignment horizontal="right"/>
      <protection locked="0"/>
    </xf>
    <xf numFmtId="0" fontId="3" fillId="0" borderId="4" xfId="0" applyFont="1" applyBorder="1" applyProtection="1">
      <protection locked="0"/>
    </xf>
    <xf numFmtId="0" fontId="3" fillId="0" borderId="5" xfId="0" applyFont="1" applyBorder="1" applyAlignment="1" applyProtection="1">
      <alignment horizontal="center"/>
      <protection locked="0"/>
    </xf>
    <xf numFmtId="0" fontId="3" fillId="0" borderId="6" xfId="0" applyFont="1" applyBorder="1" applyProtection="1">
      <protection locked="0"/>
    </xf>
    <xf numFmtId="0" fontId="3" fillId="0" borderId="7" xfId="0" applyFont="1" applyBorder="1" applyAlignment="1" applyProtection="1">
      <alignment horizontal="center"/>
      <protection locked="0"/>
    </xf>
    <xf numFmtId="0" fontId="3" fillId="0" borderId="16" xfId="0" applyFont="1" applyBorder="1" applyProtection="1">
      <protection locked="0"/>
    </xf>
    <xf numFmtId="0" fontId="3" fillId="0" borderId="17" xfId="0" applyFont="1" applyBorder="1" applyProtection="1">
      <protection locked="0"/>
    </xf>
    <xf numFmtId="0" fontId="3" fillId="0" borderId="26" xfId="0" applyFont="1" applyBorder="1" applyProtection="1">
      <protection locked="0"/>
    </xf>
    <xf numFmtId="9" fontId="3" fillId="0" borderId="0" xfId="2" applyFont="1" applyBorder="1" applyProtection="1">
      <protection locked="0"/>
    </xf>
    <xf numFmtId="0" fontId="3" fillId="0" borderId="19" xfId="0" applyFont="1" applyBorder="1" applyProtection="1">
      <protection locked="0"/>
    </xf>
    <xf numFmtId="0" fontId="3" fillId="0" borderId="24" xfId="0" applyFont="1" applyBorder="1" applyProtection="1">
      <protection locked="0"/>
    </xf>
    <xf numFmtId="0" fontId="5" fillId="0" borderId="20" xfId="0" applyFont="1" applyBorder="1" applyProtection="1">
      <protection locked="0"/>
    </xf>
    <xf numFmtId="0" fontId="2" fillId="0" borderId="6" xfId="0" applyFont="1" applyBorder="1" applyProtection="1">
      <protection locked="0"/>
    </xf>
    <xf numFmtId="0" fontId="2" fillId="0" borderId="1" xfId="0" applyFont="1" applyBorder="1" applyProtection="1">
      <protection locked="0"/>
    </xf>
    <xf numFmtId="165" fontId="3" fillId="0" borderId="0" xfId="0" applyNumberFormat="1" applyFont="1" applyProtection="1">
      <protection locked="0"/>
    </xf>
    <xf numFmtId="0" fontId="26" fillId="0" borderId="66" xfId="0" quotePrefix="1" applyFont="1" applyBorder="1" applyAlignment="1" applyProtection="1">
      <alignment wrapText="1"/>
      <protection locked="0"/>
    </xf>
    <xf numFmtId="0" fontId="14" fillId="0" borderId="23" xfId="0" quotePrefix="1" applyFont="1" applyBorder="1" applyAlignment="1" applyProtection="1">
      <alignment wrapText="1"/>
      <protection locked="0"/>
    </xf>
    <xf numFmtId="0" fontId="14" fillId="0" borderId="65" xfId="0" quotePrefix="1" applyFont="1" applyBorder="1" applyAlignment="1" applyProtection="1">
      <alignment wrapText="1"/>
      <protection locked="0"/>
    </xf>
    <xf numFmtId="165" fontId="3" fillId="0" borderId="0" xfId="1" applyNumberFormat="1" applyFont="1" applyAlignment="1" applyProtection="1">
      <alignment horizontal="right"/>
      <protection locked="0"/>
    </xf>
    <xf numFmtId="0" fontId="3" fillId="0" borderId="5" xfId="0" applyFont="1" applyBorder="1" applyProtection="1">
      <protection locked="0"/>
    </xf>
    <xf numFmtId="0" fontId="3" fillId="0" borderId="7" xfId="0" applyFont="1" applyBorder="1" applyProtection="1">
      <protection locked="0"/>
    </xf>
    <xf numFmtId="0" fontId="3" fillId="2" borderId="11" xfId="0" applyFont="1" applyFill="1" applyBorder="1" applyProtection="1">
      <protection locked="0"/>
    </xf>
    <xf numFmtId="2" fontId="3" fillId="0" borderId="0" xfId="0" applyNumberFormat="1" applyFont="1" applyProtection="1">
      <protection locked="0"/>
    </xf>
    <xf numFmtId="0" fontId="2" fillId="0" borderId="11" xfId="0" applyFont="1" applyBorder="1" applyProtection="1">
      <protection locked="0"/>
    </xf>
    <xf numFmtId="165" fontId="2" fillId="0" borderId="0" xfId="0" applyNumberFormat="1" applyFont="1" applyAlignment="1" applyProtection="1">
      <alignment horizontal="right"/>
      <protection locked="0"/>
    </xf>
    <xf numFmtId="0" fontId="4" fillId="0" borderId="0" xfId="0" applyFont="1" applyProtection="1">
      <protection locked="0"/>
    </xf>
    <xf numFmtId="0" fontId="3" fillId="0" borderId="11" xfId="0" applyFont="1" applyBorder="1" applyProtection="1">
      <protection locked="0"/>
    </xf>
    <xf numFmtId="1" fontId="3" fillId="0" borderId="0" xfId="0" applyNumberFormat="1" applyFont="1" applyProtection="1">
      <protection locked="0"/>
    </xf>
    <xf numFmtId="43" fontId="3" fillId="0" borderId="0" xfId="0" applyNumberFormat="1" applyFont="1" applyProtection="1">
      <protection locked="0"/>
    </xf>
    <xf numFmtId="0" fontId="0" fillId="0" borderId="0" xfId="0" applyAlignment="1" applyProtection="1">
      <alignment wrapText="1"/>
      <protection locked="0"/>
    </xf>
    <xf numFmtId="0" fontId="2" fillId="0" borderId="11" xfId="0" applyFont="1" applyBorder="1" applyAlignment="1" applyProtection="1">
      <alignment horizontal="center"/>
      <protection locked="0"/>
    </xf>
    <xf numFmtId="0" fontId="10" fillId="0" borderId="59" xfId="0" applyFont="1" applyBorder="1" applyProtection="1">
      <protection locked="0"/>
    </xf>
    <xf numFmtId="0" fontId="3" fillId="0" borderId="58" xfId="0" applyFont="1" applyBorder="1" applyProtection="1">
      <protection locked="0"/>
    </xf>
    <xf numFmtId="0" fontId="10" fillId="0" borderId="60" xfId="0" applyFont="1" applyBorder="1" applyProtection="1">
      <protection locked="0"/>
    </xf>
    <xf numFmtId="0" fontId="3" fillId="0" borderId="62" xfId="0" applyFont="1" applyBorder="1" applyProtection="1">
      <protection locked="0"/>
    </xf>
    <xf numFmtId="9" fontId="3" fillId="0" borderId="18" xfId="2" applyFont="1" applyBorder="1" applyProtection="1"/>
    <xf numFmtId="9" fontId="3" fillId="0" borderId="21" xfId="2" applyFont="1" applyBorder="1" applyProtection="1"/>
    <xf numFmtId="9" fontId="2" fillId="0" borderId="9" xfId="2" applyFont="1" applyBorder="1" applyProtection="1"/>
    <xf numFmtId="9" fontId="2" fillId="0" borderId="11" xfId="2" applyFont="1" applyBorder="1" applyProtection="1"/>
    <xf numFmtId="165" fontId="2" fillId="0" borderId="7" xfId="1" applyNumberFormat="1" applyFont="1" applyBorder="1" applyAlignment="1" applyProtection="1">
      <alignment horizontal="right"/>
    </xf>
    <xf numFmtId="165" fontId="3" fillId="0" borderId="11" xfId="0" applyNumberFormat="1" applyFont="1" applyBorder="1" applyAlignment="1">
      <alignment horizontal="right"/>
    </xf>
    <xf numFmtId="9" fontId="3" fillId="0" borderId="11" xfId="2" applyFont="1" applyBorder="1" applyProtection="1"/>
    <xf numFmtId="165" fontId="2" fillId="0" borderId="11" xfId="0" applyNumberFormat="1" applyFont="1" applyBorder="1" applyAlignment="1">
      <alignment horizontal="right"/>
    </xf>
    <xf numFmtId="165" fontId="2" fillId="0" borderId="2" xfId="0" applyNumberFormat="1" applyFont="1" applyBorder="1" applyAlignment="1">
      <alignment horizontal="right"/>
    </xf>
    <xf numFmtId="165" fontId="2" fillId="0" borderId="10" xfId="0" applyNumberFormat="1" applyFont="1" applyBorder="1" applyAlignment="1">
      <alignment horizontal="right"/>
    </xf>
    <xf numFmtId="0" fontId="3" fillId="0" borderId="14" xfId="0" applyFont="1" applyBorder="1" applyProtection="1">
      <protection locked="0"/>
    </xf>
    <xf numFmtId="0" fontId="3" fillId="0" borderId="13" xfId="0" applyFont="1" applyBorder="1" applyProtection="1">
      <protection locked="0"/>
    </xf>
    <xf numFmtId="0" fontId="3" fillId="0" borderId="10" xfId="0" applyFont="1" applyBorder="1" applyProtection="1">
      <protection locked="0"/>
    </xf>
    <xf numFmtId="0" fontId="3" fillId="0" borderId="2" xfId="0" applyFont="1" applyBorder="1" applyProtection="1">
      <protection locked="0"/>
    </xf>
    <xf numFmtId="0" fontId="3" fillId="0" borderId="15" xfId="0" applyFont="1" applyBorder="1" applyProtection="1">
      <protection locked="0"/>
    </xf>
    <xf numFmtId="0" fontId="2" fillId="0" borderId="10" xfId="0" applyFont="1" applyBorder="1" applyProtection="1">
      <protection locked="0"/>
    </xf>
    <xf numFmtId="0" fontId="5" fillId="0" borderId="0" xfId="0" quotePrefix="1" applyFont="1" applyProtection="1">
      <protection locked="0"/>
    </xf>
    <xf numFmtId="0" fontId="5" fillId="0" borderId="0" xfId="0" applyFont="1" applyProtection="1">
      <protection locked="0"/>
    </xf>
    <xf numFmtId="0" fontId="0" fillId="0" borderId="0" xfId="0" applyAlignment="1" applyProtection="1">
      <alignment horizontal="left" vertical="top"/>
      <protection locked="0"/>
    </xf>
    <xf numFmtId="0" fontId="3" fillId="0" borderId="34" xfId="0" applyFont="1" applyBorder="1" applyProtection="1">
      <protection locked="0"/>
    </xf>
    <xf numFmtId="0" fontId="3" fillId="0" borderId="32" xfId="0" applyFont="1" applyBorder="1" applyProtection="1">
      <protection locked="0"/>
    </xf>
    <xf numFmtId="0" fontId="3" fillId="0" borderId="68" xfId="0" applyFont="1" applyBorder="1" applyProtection="1">
      <protection locked="0"/>
    </xf>
    <xf numFmtId="0" fontId="3" fillId="0" borderId="67" xfId="0" applyFont="1" applyBorder="1" applyProtection="1">
      <protection locked="0"/>
    </xf>
    <xf numFmtId="0" fontId="15" fillId="0" borderId="69" xfId="0" applyFont="1" applyBorder="1" applyAlignment="1" applyProtection="1">
      <alignment horizontal="left" vertical="center" indent="5"/>
      <protection locked="0"/>
    </xf>
    <xf numFmtId="0" fontId="0" fillId="0" borderId="64" xfId="0" applyBorder="1" applyProtection="1">
      <protection locked="0"/>
    </xf>
    <xf numFmtId="0" fontId="0" fillId="0" borderId="69" xfId="0" applyBorder="1" applyProtection="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right"/>
      <protection locked="0"/>
    </xf>
    <xf numFmtId="0" fontId="3" fillId="0" borderId="5" xfId="0" applyFont="1" applyBorder="1" applyAlignment="1" applyProtection="1">
      <alignment horizontal="right"/>
      <protection locked="0"/>
    </xf>
    <xf numFmtId="0" fontId="3" fillId="0" borderId="1" xfId="0" applyFont="1" applyBorder="1" applyAlignment="1" applyProtection="1">
      <alignment horizontal="center"/>
      <protection locked="0"/>
    </xf>
    <xf numFmtId="0" fontId="3" fillId="0" borderId="6" xfId="0" applyFont="1" applyBorder="1" applyAlignment="1" applyProtection="1">
      <alignment horizontal="right"/>
      <protection locked="0"/>
    </xf>
    <xf numFmtId="0" fontId="3" fillId="0" borderId="7" xfId="0" applyFont="1" applyBorder="1" applyAlignment="1" applyProtection="1">
      <alignment horizontal="right"/>
      <protection locked="0"/>
    </xf>
    <xf numFmtId="165" fontId="11" fillId="0" borderId="16" xfId="1" applyNumberFormat="1" applyFont="1" applyBorder="1" applyProtection="1">
      <protection locked="0"/>
    </xf>
    <xf numFmtId="0" fontId="3" fillId="0" borderId="18" xfId="0" applyFont="1" applyBorder="1" applyAlignment="1" applyProtection="1">
      <alignment horizontal="center"/>
      <protection locked="0"/>
    </xf>
    <xf numFmtId="165" fontId="11" fillId="0" borderId="19" xfId="1" applyNumberFormat="1" applyFont="1" applyBorder="1" applyProtection="1">
      <protection locked="0"/>
    </xf>
    <xf numFmtId="0" fontId="3" fillId="0" borderId="21" xfId="0" applyFont="1" applyBorder="1" applyAlignment="1" applyProtection="1">
      <alignment horizontal="center"/>
      <protection locked="0"/>
    </xf>
    <xf numFmtId="165" fontId="11" fillId="0" borderId="34" xfId="1" applyNumberFormat="1" applyFont="1" applyBorder="1" applyProtection="1">
      <protection locked="0"/>
    </xf>
    <xf numFmtId="0" fontId="3" fillId="0" borderId="33" xfId="0" applyFont="1" applyBorder="1" applyAlignment="1" applyProtection="1">
      <alignment horizontal="center"/>
      <protection locked="0"/>
    </xf>
    <xf numFmtId="0" fontId="3" fillId="2" borderId="21" xfId="0" applyFont="1" applyFill="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5" xfId="0" applyFont="1" applyBorder="1" applyAlignment="1" applyProtection="1">
      <alignment horizontal="right"/>
      <protection locked="0"/>
    </xf>
    <xf numFmtId="0" fontId="5" fillId="0" borderId="17" xfId="0" quotePrefix="1" applyFont="1" applyBorder="1" applyAlignment="1">
      <alignment horizontal="right"/>
    </xf>
    <xf numFmtId="169" fontId="5" fillId="0" borderId="16" xfId="2" quotePrefix="1" applyNumberFormat="1" applyFont="1" applyBorder="1" applyAlignment="1" applyProtection="1">
      <alignment horizontal="right"/>
    </xf>
    <xf numFmtId="165" fontId="5" fillId="0" borderId="16" xfId="1" quotePrefix="1" applyNumberFormat="1" applyFont="1" applyBorder="1" applyAlignment="1" applyProtection="1">
      <alignment horizontal="right"/>
    </xf>
    <xf numFmtId="0" fontId="5" fillId="0" borderId="24" xfId="0" quotePrefix="1" applyFont="1" applyBorder="1" applyAlignment="1">
      <alignment horizontal="right"/>
    </xf>
    <xf numFmtId="169" fontId="5" fillId="0" borderId="19" xfId="2" quotePrefix="1" applyNumberFormat="1" applyFont="1" applyBorder="1" applyAlignment="1" applyProtection="1">
      <alignment horizontal="right"/>
    </xf>
    <xf numFmtId="165" fontId="5" fillId="0" borderId="19" xfId="1" quotePrefix="1" applyNumberFormat="1" applyFont="1" applyBorder="1" applyAlignment="1" applyProtection="1">
      <alignment horizontal="right"/>
    </xf>
    <xf numFmtId="0" fontId="5" fillId="0" borderId="32" xfId="0" quotePrefix="1" applyFont="1" applyBorder="1" applyAlignment="1">
      <alignment horizontal="right"/>
    </xf>
    <xf numFmtId="169" fontId="5" fillId="0" borderId="34" xfId="2" quotePrefix="1" applyNumberFormat="1" applyFont="1" applyBorder="1" applyAlignment="1" applyProtection="1">
      <alignment horizontal="right"/>
    </xf>
    <xf numFmtId="165" fontId="5" fillId="0" borderId="34" xfId="1" quotePrefix="1" applyNumberFormat="1" applyFont="1" applyBorder="1" applyAlignment="1" applyProtection="1">
      <alignment horizontal="right"/>
    </xf>
    <xf numFmtId="165" fontId="3" fillId="0" borderId="26" xfId="1" applyNumberFormat="1" applyFont="1" applyBorder="1" applyProtection="1"/>
    <xf numFmtId="169" fontId="3" fillId="0" borderId="19" xfId="2" applyNumberFormat="1" applyFont="1" applyBorder="1" applyProtection="1"/>
    <xf numFmtId="165" fontId="3" fillId="0" borderId="19" xfId="1" applyNumberFormat="1" applyFont="1" applyBorder="1" applyProtection="1"/>
    <xf numFmtId="165" fontId="3" fillId="0" borderId="21" xfId="1" applyNumberFormat="1" applyFont="1" applyBorder="1" applyProtection="1"/>
    <xf numFmtId="0" fontId="5" fillId="0" borderId="19" xfId="0" quotePrefix="1" applyFont="1" applyBorder="1" applyAlignment="1">
      <alignment horizontal="center"/>
    </xf>
    <xf numFmtId="0" fontId="5" fillId="0" borderId="8" xfId="0" quotePrefix="1" applyFont="1" applyBorder="1" applyAlignment="1">
      <alignment horizontal="center"/>
    </xf>
    <xf numFmtId="169" fontId="5" fillId="0" borderId="8" xfId="2" quotePrefix="1" applyNumberFormat="1" applyFont="1" applyBorder="1" applyAlignment="1" applyProtection="1">
      <alignment horizontal="right"/>
    </xf>
    <xf numFmtId="165" fontId="5" fillId="0" borderId="8" xfId="1" quotePrefix="1" applyNumberFormat="1" applyFont="1" applyBorder="1" applyAlignment="1" applyProtection="1">
      <alignment horizontal="right"/>
    </xf>
    <xf numFmtId="165" fontId="2" fillId="0" borderId="11" xfId="1" applyNumberFormat="1" applyFont="1" applyFill="1" applyBorder="1" applyAlignment="1" applyProtection="1">
      <alignment horizontal="right"/>
    </xf>
    <xf numFmtId="165" fontId="5" fillId="0" borderId="18" xfId="1" quotePrefix="1" applyNumberFormat="1" applyFont="1" applyBorder="1" applyAlignment="1" applyProtection="1">
      <alignment horizontal="right"/>
    </xf>
    <xf numFmtId="165" fontId="5" fillId="0" borderId="21" xfId="1" quotePrefix="1" applyNumberFormat="1" applyFont="1" applyBorder="1" applyAlignment="1" applyProtection="1">
      <alignment horizontal="right"/>
    </xf>
    <xf numFmtId="165" fontId="5" fillId="0" borderId="33" xfId="1" quotePrefix="1" applyNumberFormat="1" applyFont="1" applyBorder="1" applyAlignment="1" applyProtection="1">
      <alignment horizontal="right"/>
    </xf>
    <xf numFmtId="165" fontId="5" fillId="0" borderId="21" xfId="1" applyNumberFormat="1" applyFont="1" applyBorder="1" applyAlignment="1" applyProtection="1">
      <alignment horizontal="right"/>
    </xf>
    <xf numFmtId="165" fontId="5" fillId="0" borderId="9" xfId="1" quotePrefix="1" applyNumberFormat="1" applyFont="1" applyBorder="1" applyAlignment="1" applyProtection="1">
      <alignment horizontal="right"/>
    </xf>
    <xf numFmtId="0" fontId="5" fillId="0" borderId="0" xfId="0" quotePrefix="1" applyFont="1" applyAlignment="1">
      <alignment horizontal="center"/>
    </xf>
    <xf numFmtId="165" fontId="2" fillId="0" borderId="15" xfId="1" applyNumberFormat="1" applyFont="1" applyFill="1" applyBorder="1" applyAlignment="1" applyProtection="1">
      <alignment horizontal="right"/>
    </xf>
    <xf numFmtId="0" fontId="2" fillId="0" borderId="0" xfId="0" applyFont="1" applyAlignment="1" applyProtection="1">
      <alignment horizontal="center"/>
      <protection locked="0"/>
    </xf>
    <xf numFmtId="165" fontId="3" fillId="0" borderId="6" xfId="1" applyNumberFormat="1" applyFont="1" applyBorder="1" applyProtection="1">
      <protection locked="0"/>
    </xf>
    <xf numFmtId="0" fontId="3" fillId="0" borderId="9" xfId="0" applyFont="1" applyBorder="1" applyProtection="1">
      <protection locked="0"/>
    </xf>
    <xf numFmtId="0" fontId="3" fillId="0" borderId="8" xfId="0" applyFont="1" applyBorder="1" applyAlignment="1" applyProtection="1">
      <alignment horizontal="center"/>
      <protection locked="0"/>
    </xf>
    <xf numFmtId="0" fontId="2" fillId="0" borderId="8" xfId="0" applyFont="1" applyBorder="1" applyProtection="1">
      <protection locked="0"/>
    </xf>
    <xf numFmtId="165" fontId="3" fillId="0" borderId="8" xfId="1" applyNumberFormat="1" applyFont="1" applyBorder="1" applyProtection="1">
      <protection locked="0"/>
    </xf>
    <xf numFmtId="0" fontId="3" fillId="2" borderId="24" xfId="0" applyFont="1" applyFill="1" applyBorder="1" applyProtection="1">
      <protection locked="0"/>
    </xf>
    <xf numFmtId="0" fontId="3" fillId="2" borderId="15" xfId="0" applyFont="1" applyFill="1" applyBorder="1" applyProtection="1">
      <protection locked="0"/>
    </xf>
    <xf numFmtId="43" fontId="3" fillId="0" borderId="9" xfId="1" applyFont="1" applyBorder="1" applyProtection="1">
      <protection locked="0"/>
    </xf>
    <xf numFmtId="10" fontId="3" fillId="0" borderId="9" xfId="2" applyNumberFormat="1" applyFont="1" applyBorder="1" applyProtection="1">
      <protection locked="0"/>
    </xf>
    <xf numFmtId="43" fontId="3" fillId="0" borderId="8" xfId="1" applyFont="1" applyBorder="1" applyProtection="1">
      <protection locked="0"/>
    </xf>
    <xf numFmtId="0" fontId="3" fillId="2" borderId="0" xfId="0" applyFont="1" applyFill="1" applyProtection="1">
      <protection locked="0"/>
    </xf>
    <xf numFmtId="0" fontId="3" fillId="2" borderId="12" xfId="0" applyFont="1" applyFill="1" applyBorder="1" applyProtection="1">
      <protection locked="0"/>
    </xf>
    <xf numFmtId="165" fontId="3" fillId="0" borderId="4" xfId="1" applyNumberFormat="1" applyFont="1" applyBorder="1" applyProtection="1">
      <protection locked="0"/>
    </xf>
    <xf numFmtId="43" fontId="3" fillId="0" borderId="4" xfId="1" applyFont="1" applyBorder="1" applyProtection="1">
      <protection locked="0"/>
    </xf>
    <xf numFmtId="10" fontId="3" fillId="0" borderId="5" xfId="2" applyNumberFormat="1" applyFont="1" applyBorder="1" applyProtection="1">
      <protection locked="0"/>
    </xf>
    <xf numFmtId="165" fontId="3" fillId="0" borderId="7" xfId="1" applyNumberFormat="1" applyFont="1" applyBorder="1" applyProtection="1">
      <protection locked="0"/>
    </xf>
    <xf numFmtId="9" fontId="3" fillId="0" borderId="0" xfId="2" applyFont="1" applyProtection="1">
      <protection locked="0"/>
    </xf>
    <xf numFmtId="43" fontId="3" fillId="0" borderId="2" xfId="1" applyFont="1" applyBorder="1" applyProtection="1">
      <protection locked="0"/>
    </xf>
    <xf numFmtId="165" fontId="3" fillId="0" borderId="5" xfId="1" applyNumberFormat="1" applyFont="1" applyBorder="1" applyProtection="1">
      <protection locked="0"/>
    </xf>
    <xf numFmtId="0" fontId="3" fillId="0" borderId="12" xfId="0" applyFont="1" applyBorder="1" applyProtection="1">
      <protection locked="0"/>
    </xf>
    <xf numFmtId="165" fontId="3" fillId="0" borderId="9" xfId="1" applyNumberFormat="1" applyFont="1" applyBorder="1" applyProtection="1">
      <protection locked="0"/>
    </xf>
    <xf numFmtId="165" fontId="3" fillId="0" borderId="2" xfId="1" applyNumberFormat="1" applyFont="1" applyBorder="1" applyProtection="1">
      <protection locked="0"/>
    </xf>
    <xf numFmtId="10" fontId="3" fillId="0" borderId="14" xfId="2" applyNumberFormat="1" applyFont="1" applyBorder="1" applyProtection="1">
      <protection locked="0"/>
    </xf>
    <xf numFmtId="0" fontId="2" fillId="0" borderId="2" xfId="0" applyFont="1" applyBorder="1" applyProtection="1">
      <protection locked="0"/>
    </xf>
    <xf numFmtId="165" fontId="3" fillId="0" borderId="8" xfId="1" applyNumberFormat="1" applyFont="1" applyBorder="1" applyProtection="1"/>
    <xf numFmtId="0" fontId="3" fillId="0" borderId="8" xfId="0" applyFont="1" applyBorder="1"/>
    <xf numFmtId="165" fontId="3" fillId="0" borderId="34" xfId="1" applyNumberFormat="1" applyFont="1" applyBorder="1" applyProtection="1"/>
    <xf numFmtId="43" fontId="3" fillId="0" borderId="34" xfId="1" applyFont="1" applyBorder="1" applyProtection="1"/>
    <xf numFmtId="43" fontId="3" fillId="0" borderId="19" xfId="1" applyFont="1" applyBorder="1" applyProtection="1"/>
    <xf numFmtId="43" fontId="3" fillId="0" borderId="21" xfId="1" applyFont="1" applyBorder="1" applyProtection="1"/>
    <xf numFmtId="43" fontId="3" fillId="0" borderId="9" xfId="1" applyFont="1" applyBorder="1" applyProtection="1"/>
    <xf numFmtId="10" fontId="3" fillId="0" borderId="33" xfId="2" applyNumberFormat="1" applyFont="1" applyBorder="1" applyProtection="1"/>
    <xf numFmtId="10" fontId="3" fillId="0" borderId="21" xfId="2" applyNumberFormat="1" applyFont="1" applyBorder="1" applyProtection="1"/>
    <xf numFmtId="10" fontId="3" fillId="0" borderId="9" xfId="2" applyNumberFormat="1" applyFont="1" applyBorder="1" applyProtection="1"/>
    <xf numFmtId="165" fontId="3" fillId="0" borderId="10" xfId="1" applyNumberFormat="1" applyFont="1" applyBorder="1" applyProtection="1"/>
    <xf numFmtId="43" fontId="3" fillId="0" borderId="10" xfId="1" applyFont="1" applyBorder="1" applyProtection="1"/>
    <xf numFmtId="10" fontId="3" fillId="0" borderId="11" xfId="2" applyNumberFormat="1" applyFont="1" applyBorder="1" applyProtection="1"/>
    <xf numFmtId="43" fontId="3" fillId="0" borderId="8" xfId="1" applyFont="1" applyBorder="1" applyProtection="1"/>
    <xf numFmtId="43" fontId="3" fillId="0" borderId="33" xfId="1" applyFont="1" applyBorder="1" applyProtection="1"/>
    <xf numFmtId="165" fontId="3" fillId="0" borderId="7" xfId="1" applyNumberFormat="1" applyFont="1" applyBorder="1" applyProtection="1"/>
    <xf numFmtId="43" fontId="3" fillId="0" borderId="7" xfId="1" applyFont="1" applyBorder="1" applyProtection="1"/>
    <xf numFmtId="165" fontId="3" fillId="0" borderId="11" xfId="1" applyNumberFormat="1" applyFont="1" applyBorder="1" applyProtection="1"/>
    <xf numFmtId="43" fontId="3" fillId="0" borderId="2" xfId="1" applyFont="1" applyBorder="1" applyProtection="1"/>
    <xf numFmtId="165" fontId="3" fillId="0" borderId="11" xfId="0" applyNumberFormat="1" applyFont="1" applyBorder="1"/>
    <xf numFmtId="165" fontId="3" fillId="0" borderId="9" xfId="1" applyNumberFormat="1" applyFont="1" applyBorder="1" applyProtection="1"/>
    <xf numFmtId="165" fontId="2" fillId="0" borderId="10" xfId="1" applyNumberFormat="1" applyFont="1" applyBorder="1" applyProtection="1"/>
    <xf numFmtId="43" fontId="2" fillId="0" borderId="10" xfId="1" applyFont="1" applyBorder="1" applyProtection="1"/>
    <xf numFmtId="165" fontId="2" fillId="0" borderId="11" xfId="1" applyNumberFormat="1" applyFont="1" applyBorder="1" applyProtection="1"/>
    <xf numFmtId="10" fontId="2" fillId="0" borderId="11" xfId="2" applyNumberFormat="1" applyFont="1" applyBorder="1" applyProtection="1"/>
    <xf numFmtId="0" fontId="3" fillId="0" borderId="11" xfId="0" applyFont="1" applyBorder="1" applyAlignment="1" applyProtection="1">
      <alignment horizontal="center"/>
      <protection locked="0"/>
    </xf>
    <xf numFmtId="165" fontId="2" fillId="0" borderId="7" xfId="1" applyNumberFormat="1" applyFont="1" applyBorder="1" applyProtection="1"/>
    <xf numFmtId="49" fontId="3" fillId="2" borderId="18" xfId="0" applyNumberFormat="1" applyFont="1" applyFill="1" applyBorder="1" applyProtection="1">
      <protection locked="0"/>
    </xf>
    <xf numFmtId="0" fontId="3" fillId="2" borderId="33" xfId="0" applyFont="1" applyFill="1" applyBorder="1" applyProtection="1">
      <protection locked="0"/>
    </xf>
    <xf numFmtId="49" fontId="3" fillId="2" borderId="21" xfId="0" applyNumberFormat="1" applyFont="1" applyFill="1" applyBorder="1" applyAlignment="1" applyProtection="1">
      <alignment horizontal="left"/>
      <protection locked="0"/>
    </xf>
    <xf numFmtId="0" fontId="3" fillId="2" borderId="21" xfId="0" applyFont="1" applyFill="1" applyBorder="1" applyProtection="1">
      <protection locked="0"/>
    </xf>
    <xf numFmtId="49" fontId="3" fillId="2" borderId="22" xfId="0" applyNumberFormat="1" applyFont="1" applyFill="1" applyBorder="1" applyAlignment="1" applyProtection="1">
      <alignment horizontal="left"/>
      <protection locked="0"/>
    </xf>
    <xf numFmtId="0" fontId="3" fillId="2" borderId="22" xfId="0" applyFont="1" applyFill="1" applyBorder="1" applyProtection="1">
      <protection locked="0"/>
    </xf>
    <xf numFmtId="0" fontId="2" fillId="0" borderId="10" xfId="0" applyFont="1" applyBorder="1" applyAlignment="1" applyProtection="1">
      <alignment horizontal="left"/>
      <protection locked="0"/>
    </xf>
    <xf numFmtId="0" fontId="2" fillId="0" borderId="16" xfId="0" applyFont="1" applyBorder="1" applyProtection="1">
      <protection locked="0"/>
    </xf>
    <xf numFmtId="165" fontId="2" fillId="0" borderId="17" xfId="0" applyNumberFormat="1" applyFont="1" applyBorder="1" applyAlignment="1" applyProtection="1">
      <alignment horizontal="right"/>
      <protection locked="0"/>
    </xf>
    <xf numFmtId="165" fontId="3" fillId="0" borderId="17" xfId="1" applyNumberFormat="1" applyFont="1" applyBorder="1" applyAlignment="1" applyProtection="1">
      <alignment horizontal="right"/>
      <protection locked="0"/>
    </xf>
    <xf numFmtId="165" fontId="3" fillId="0" borderId="26" xfId="1" applyNumberFormat="1" applyFont="1" applyBorder="1" applyAlignment="1" applyProtection="1">
      <alignment horizontal="right"/>
      <protection locked="0"/>
    </xf>
    <xf numFmtId="0" fontId="2" fillId="0" borderId="19" xfId="0" applyFont="1" applyBorder="1" applyProtection="1">
      <protection locked="0"/>
    </xf>
    <xf numFmtId="165" fontId="2" fillId="0" borderId="20" xfId="0" applyNumberFormat="1" applyFont="1" applyBorder="1" applyAlignment="1" applyProtection="1">
      <alignment horizontal="right"/>
      <protection locked="0"/>
    </xf>
    <xf numFmtId="165" fontId="3" fillId="0" borderId="20" xfId="1" applyNumberFormat="1" applyFont="1" applyBorder="1" applyAlignment="1" applyProtection="1">
      <alignment horizontal="right"/>
      <protection locked="0"/>
    </xf>
    <xf numFmtId="165" fontId="3" fillId="0" borderId="24" xfId="1" applyNumberFormat="1" applyFont="1" applyBorder="1" applyAlignment="1" applyProtection="1">
      <alignment horizontal="right"/>
      <protection locked="0"/>
    </xf>
    <xf numFmtId="165" fontId="2" fillId="0" borderId="1" xfId="0" applyNumberFormat="1" applyFont="1" applyBorder="1" applyAlignment="1" applyProtection="1">
      <alignment horizontal="right"/>
      <protection locked="0"/>
    </xf>
    <xf numFmtId="165" fontId="3" fillId="0" borderId="1" xfId="1" applyNumberFormat="1" applyFont="1" applyBorder="1" applyAlignment="1" applyProtection="1">
      <alignment horizontal="right"/>
      <protection locked="0"/>
    </xf>
    <xf numFmtId="165" fontId="3" fillId="0" borderId="15" xfId="1" applyNumberFormat="1" applyFont="1" applyBorder="1" applyAlignment="1" applyProtection="1">
      <alignment horizontal="right"/>
      <protection locked="0"/>
    </xf>
    <xf numFmtId="165" fontId="3" fillId="0" borderId="33" xfId="1" applyNumberFormat="1" applyFont="1" applyFill="1" applyBorder="1" applyAlignment="1" applyProtection="1">
      <alignment horizontal="right"/>
    </xf>
    <xf numFmtId="165" fontId="3" fillId="0" borderId="21" xfId="1" applyNumberFormat="1" applyFont="1" applyFill="1" applyBorder="1" applyAlignment="1" applyProtection="1">
      <alignment horizontal="right"/>
    </xf>
    <xf numFmtId="165" fontId="3" fillId="0" borderId="22" xfId="1" applyNumberFormat="1" applyFont="1" applyFill="1" applyBorder="1" applyAlignment="1" applyProtection="1">
      <alignment horizontal="right"/>
    </xf>
    <xf numFmtId="165" fontId="3" fillId="0" borderId="9" xfId="1" applyNumberFormat="1" applyFont="1" applyFill="1" applyBorder="1" applyAlignment="1" applyProtection="1">
      <alignment horizontal="right"/>
    </xf>
    <xf numFmtId="165" fontId="3" fillId="0" borderId="33" xfId="0" applyNumberFormat="1" applyFont="1" applyBorder="1"/>
    <xf numFmtId="165" fontId="3" fillId="0" borderId="9" xfId="0" applyNumberFormat="1" applyFont="1" applyBorder="1"/>
    <xf numFmtId="165" fontId="2" fillId="0" borderId="7" xfId="1" applyNumberFormat="1" applyFont="1" applyFill="1" applyBorder="1" applyAlignment="1" applyProtection="1">
      <alignment horizontal="right"/>
    </xf>
    <xf numFmtId="165" fontId="2" fillId="0" borderId="11" xfId="1" applyNumberFormat="1" applyFont="1" applyBorder="1" applyAlignment="1" applyProtection="1">
      <alignment horizontal="right"/>
    </xf>
    <xf numFmtId="165" fontId="2" fillId="0" borderId="17" xfId="0" applyNumberFormat="1" applyFont="1" applyBorder="1" applyAlignment="1">
      <alignment horizontal="right"/>
    </xf>
    <xf numFmtId="165" fontId="2" fillId="0" borderId="20" xfId="0" applyNumberFormat="1" applyFont="1" applyBorder="1" applyAlignment="1">
      <alignment horizontal="right"/>
    </xf>
    <xf numFmtId="9" fontId="2" fillId="0" borderId="20" xfId="2" applyFont="1" applyBorder="1" applyAlignment="1" applyProtection="1">
      <alignment horizontal="right"/>
    </xf>
    <xf numFmtId="9" fontId="2" fillId="0" borderId="1" xfId="2" applyFont="1" applyBorder="1" applyAlignment="1" applyProtection="1">
      <alignment horizontal="right"/>
    </xf>
    <xf numFmtId="0" fontId="11" fillId="0" borderId="1" xfId="0" applyFont="1" applyBorder="1" applyProtection="1">
      <protection locked="0"/>
    </xf>
    <xf numFmtId="165" fontId="3" fillId="0" borderId="5" xfId="1" applyNumberFormat="1" applyFont="1" applyBorder="1" applyAlignment="1" applyProtection="1">
      <alignment horizontal="right"/>
      <protection locked="0"/>
    </xf>
    <xf numFmtId="165" fontId="3" fillId="0" borderId="7" xfId="1" applyNumberFormat="1" applyFont="1" applyBorder="1" applyAlignment="1" applyProtection="1">
      <alignment horizontal="right"/>
      <protection locked="0"/>
    </xf>
    <xf numFmtId="165" fontId="3" fillId="0" borderId="6" xfId="1" applyNumberFormat="1" applyFont="1" applyBorder="1" applyAlignment="1" applyProtection="1">
      <alignment horizontal="right"/>
      <protection locked="0"/>
    </xf>
    <xf numFmtId="165" fontId="3" fillId="0" borderId="9" xfId="1" applyNumberFormat="1" applyFont="1" applyBorder="1" applyAlignment="1" applyProtection="1">
      <alignment horizontal="right"/>
      <protection locked="0"/>
    </xf>
    <xf numFmtId="165" fontId="3" fillId="0" borderId="8" xfId="1" applyNumberFormat="1" applyFont="1" applyBorder="1" applyAlignment="1" applyProtection="1">
      <alignment horizontal="right"/>
      <protection locked="0"/>
    </xf>
    <xf numFmtId="0" fontId="2" fillId="0" borderId="14" xfId="0" applyFont="1" applyBorder="1" applyProtection="1">
      <protection locked="0"/>
    </xf>
    <xf numFmtId="0" fontId="2" fillId="0" borderId="27" xfId="0" applyFont="1" applyBorder="1" applyProtection="1">
      <protection locked="0"/>
    </xf>
    <xf numFmtId="0" fontId="2" fillId="0" borderId="28" xfId="0" applyFont="1" applyBorder="1" applyProtection="1">
      <protection locked="0"/>
    </xf>
    <xf numFmtId="165" fontId="3" fillId="0" borderId="0" xfId="1" applyNumberFormat="1" applyFont="1" applyBorder="1" applyAlignment="1" applyProtection="1">
      <protection locked="0"/>
    </xf>
    <xf numFmtId="165" fontId="3" fillId="0" borderId="30" xfId="1" applyNumberFormat="1" applyFont="1" applyBorder="1" applyAlignment="1" applyProtection="1">
      <protection locked="0"/>
    </xf>
    <xf numFmtId="165" fontId="3" fillId="0" borderId="8" xfId="1" applyNumberFormat="1" applyFont="1" applyBorder="1" applyAlignment="1" applyProtection="1">
      <protection locked="0"/>
    </xf>
    <xf numFmtId="165" fontId="3" fillId="0" borderId="9" xfId="1" applyNumberFormat="1" applyFont="1" applyBorder="1" applyAlignment="1" applyProtection="1">
      <protection locked="0"/>
    </xf>
    <xf numFmtId="165" fontId="3" fillId="0" borderId="12" xfId="1" applyNumberFormat="1" applyFont="1" applyBorder="1" applyAlignment="1" applyProtection="1">
      <protection locked="0"/>
    </xf>
    <xf numFmtId="0" fontId="2" fillId="0" borderId="34" xfId="0" applyFont="1" applyBorder="1" applyProtection="1">
      <protection locked="0"/>
    </xf>
    <xf numFmtId="165" fontId="2" fillId="0" borderId="23" xfId="1" applyNumberFormat="1" applyFont="1" applyBorder="1" applyAlignment="1" applyProtection="1">
      <protection locked="0"/>
    </xf>
    <xf numFmtId="165" fontId="2" fillId="0" borderId="1" xfId="1" applyNumberFormat="1" applyFont="1" applyBorder="1" applyAlignment="1" applyProtection="1">
      <protection locked="0"/>
    </xf>
    <xf numFmtId="0" fontId="3" fillId="0" borderId="60" xfId="0" quotePrefix="1" applyFont="1" applyBorder="1" applyAlignment="1" applyProtection="1">
      <alignment vertical="top"/>
      <protection locked="0"/>
    </xf>
    <xf numFmtId="165" fontId="3" fillId="0" borderId="62" xfId="1" applyNumberFormat="1" applyFont="1" applyBorder="1" applyAlignment="1" applyProtection="1">
      <alignment vertical="top"/>
      <protection locked="0"/>
    </xf>
    <xf numFmtId="168" fontId="3" fillId="0" borderId="0" xfId="0" applyNumberFormat="1" applyFont="1" applyProtection="1">
      <protection locked="0"/>
    </xf>
    <xf numFmtId="165" fontId="3" fillId="0" borderId="20" xfId="0" applyNumberFormat="1" applyFont="1" applyBorder="1" applyAlignment="1">
      <alignment horizontal="left"/>
    </xf>
    <xf numFmtId="165" fontId="3" fillId="0" borderId="1" xfId="0" applyNumberFormat="1" applyFont="1" applyBorder="1" applyAlignment="1">
      <alignment horizontal="left"/>
    </xf>
    <xf numFmtId="165" fontId="3" fillId="0" borderId="7" xfId="1" applyNumberFormat="1" applyFont="1" applyFill="1" applyBorder="1" applyAlignment="1" applyProtection="1">
      <alignment horizontal="right"/>
    </xf>
    <xf numFmtId="165" fontId="3" fillId="0" borderId="33" xfId="1" applyNumberFormat="1" applyFont="1" applyBorder="1" applyProtection="1"/>
    <xf numFmtId="165" fontId="2" fillId="0" borderId="29" xfId="1" applyNumberFormat="1" applyFont="1" applyBorder="1" applyAlignment="1" applyProtection="1">
      <alignment horizontal="right"/>
    </xf>
    <xf numFmtId="165" fontId="2" fillId="0" borderId="27" xfId="1" applyNumberFormat="1" applyFont="1" applyBorder="1" applyAlignment="1" applyProtection="1"/>
    <xf numFmtId="165" fontId="3" fillId="0" borderId="33" xfId="1" applyNumberFormat="1" applyFont="1" applyBorder="1" applyAlignment="1" applyProtection="1">
      <alignment horizontal="right"/>
    </xf>
    <xf numFmtId="165" fontId="3" fillId="0" borderId="21" xfId="1" applyNumberFormat="1" applyFont="1" applyBorder="1" applyAlignment="1" applyProtection="1">
      <alignment horizontal="right"/>
    </xf>
    <xf numFmtId="165" fontId="3" fillId="0" borderId="7" xfId="1" applyNumberFormat="1" applyFont="1" applyBorder="1" applyAlignment="1" applyProtection="1">
      <alignment horizontal="right"/>
    </xf>
    <xf numFmtId="165" fontId="2" fillId="0" borderId="29" xfId="1" applyNumberFormat="1" applyFont="1" applyBorder="1" applyProtection="1"/>
    <xf numFmtId="165" fontId="3" fillId="0" borderId="30" xfId="1" applyNumberFormat="1" applyFont="1" applyBorder="1" applyProtection="1"/>
    <xf numFmtId="165" fontId="2" fillId="0" borderId="33" xfId="1" applyNumberFormat="1" applyFont="1" applyBorder="1" applyProtection="1"/>
    <xf numFmtId="165" fontId="3" fillId="0" borderId="15" xfId="0" applyNumberFormat="1" applyFont="1" applyBorder="1" applyAlignment="1">
      <alignment horizontal="left"/>
    </xf>
    <xf numFmtId="165" fontId="3" fillId="0" borderId="0" xfId="0" applyNumberFormat="1" applyFont="1" applyAlignment="1">
      <alignment horizontal="left"/>
    </xf>
    <xf numFmtId="43" fontId="3" fillId="0" borderId="20" xfId="0" applyNumberFormat="1" applyFont="1" applyBorder="1"/>
    <xf numFmtId="43" fontId="3" fillId="0" borderId="1" xfId="0" applyNumberFormat="1" applyFont="1" applyBorder="1" applyAlignment="1">
      <alignment horizontal="left"/>
    </xf>
    <xf numFmtId="43" fontId="3" fillId="0" borderId="1" xfId="0" applyNumberFormat="1" applyFont="1" applyBorder="1"/>
    <xf numFmtId="165" fontId="2" fillId="0" borderId="27" xfId="1" applyNumberFormat="1" applyFont="1" applyBorder="1" applyAlignment="1" applyProtection="1">
      <alignment horizontal="right"/>
    </xf>
    <xf numFmtId="165" fontId="2" fillId="0" borderId="7" xfId="1" applyNumberFormat="1" applyFont="1" applyFill="1" applyBorder="1" applyAlignment="1" applyProtection="1"/>
    <xf numFmtId="0" fontId="3" fillId="0" borderId="10" xfId="0" applyFont="1" applyBorder="1" applyAlignment="1" applyProtection="1">
      <alignment horizontal="center"/>
      <protection locked="0"/>
    </xf>
    <xf numFmtId="171" fontId="3" fillId="0" borderId="0" xfId="0" applyNumberFormat="1" applyFont="1" applyProtection="1">
      <protection locked="0"/>
    </xf>
    <xf numFmtId="0" fontId="3" fillId="0" borderId="4" xfId="0" applyFont="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165" fontId="3" fillId="2" borderId="18" xfId="0" applyNumberFormat="1" applyFont="1" applyFill="1" applyBorder="1" applyProtection="1">
      <protection locked="0"/>
    </xf>
    <xf numFmtId="171" fontId="3" fillId="2" borderId="18" xfId="0" applyNumberFormat="1" applyFont="1" applyFill="1" applyBorder="1" applyProtection="1">
      <protection locked="0"/>
    </xf>
    <xf numFmtId="0" fontId="3" fillId="2" borderId="35" xfId="0" applyFont="1" applyFill="1" applyBorder="1" applyAlignment="1" applyProtection="1">
      <alignment horizontal="left" vertical="center"/>
      <protection locked="0"/>
    </xf>
    <xf numFmtId="165" fontId="3" fillId="2" borderId="21" xfId="0" applyNumberFormat="1" applyFont="1" applyFill="1" applyBorder="1" applyProtection="1">
      <protection locked="0"/>
    </xf>
    <xf numFmtId="171" fontId="3" fillId="2" borderId="21" xfId="0" applyNumberFormat="1" applyFont="1" applyFill="1" applyBorder="1" applyProtection="1">
      <protection locked="0"/>
    </xf>
    <xf numFmtId="0" fontId="3" fillId="2" borderId="37" xfId="0" applyFont="1" applyFill="1" applyBorder="1" applyAlignment="1" applyProtection="1">
      <alignment horizontal="left" vertical="center"/>
      <protection locked="0"/>
    </xf>
    <xf numFmtId="171" fontId="3" fillId="2" borderId="22" xfId="0" applyNumberFormat="1" applyFont="1" applyFill="1" applyBorder="1" applyProtection="1">
      <protection locked="0"/>
    </xf>
    <xf numFmtId="0" fontId="2" fillId="0" borderId="6" xfId="0" applyFont="1" applyBorder="1" applyAlignment="1" applyProtection="1">
      <alignment horizontal="left" vertical="center"/>
      <protection locked="0"/>
    </xf>
    <xf numFmtId="0" fontId="2" fillId="0" borderId="0" xfId="0" applyFont="1" applyAlignment="1" applyProtection="1">
      <alignment horizontal="right"/>
      <protection locked="0"/>
    </xf>
    <xf numFmtId="166" fontId="3" fillId="0" borderId="18" xfId="0" applyNumberFormat="1" applyFont="1" applyBorder="1"/>
    <xf numFmtId="165" fontId="3" fillId="0" borderId="18" xfId="0" applyNumberFormat="1" applyFont="1" applyBorder="1"/>
    <xf numFmtId="166" fontId="3" fillId="0" borderId="21" xfId="0" applyNumberFormat="1" applyFont="1" applyBorder="1"/>
    <xf numFmtId="165" fontId="3" fillId="0" borderId="21" xfId="0" applyNumberFormat="1" applyFont="1" applyBorder="1" applyAlignment="1">
      <alignment horizontal="center"/>
    </xf>
    <xf numFmtId="166" fontId="3" fillId="0" borderId="34" xfId="0" applyNumberFormat="1" applyFont="1" applyBorder="1"/>
    <xf numFmtId="165" fontId="3" fillId="0" borderId="22" xfId="0" applyNumberFormat="1" applyFont="1" applyBorder="1" applyAlignment="1">
      <alignment horizontal="center"/>
    </xf>
    <xf numFmtId="171" fontId="2" fillId="0" borderId="11" xfId="0" applyNumberFormat="1" applyFont="1" applyBorder="1" applyAlignment="1">
      <alignment horizontal="right"/>
    </xf>
    <xf numFmtId="165" fontId="2" fillId="0" borderId="7" xfId="0" applyNumberFormat="1" applyFont="1" applyBorder="1"/>
    <xf numFmtId="171" fontId="2" fillId="0" borderId="7" xfId="0" applyNumberFormat="1" applyFont="1" applyBorder="1"/>
    <xf numFmtId="171" fontId="2" fillId="0" borderId="14" xfId="0" applyNumberFormat="1" applyFont="1" applyBorder="1"/>
    <xf numFmtId="171" fontId="3" fillId="0" borderId="12" xfId="0" applyNumberFormat="1" applyFont="1" applyBorder="1"/>
    <xf numFmtId="171" fontId="2" fillId="0" borderId="14" xfId="0" applyNumberFormat="1" applyFont="1" applyBorder="1" applyAlignment="1">
      <alignment horizontal="right"/>
    </xf>
    <xf numFmtId="171" fontId="3" fillId="0" borderId="11" xfId="0" applyNumberFormat="1" applyFont="1" applyBorder="1"/>
    <xf numFmtId="10" fontId="2" fillId="0" borderId="11" xfId="2" applyNumberFormat="1" applyFont="1" applyBorder="1" applyAlignment="1" applyProtection="1">
      <alignment horizontal="right"/>
    </xf>
    <xf numFmtId="0" fontId="3" fillId="0" borderId="12"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4" xfId="0" applyFont="1" applyBorder="1" applyAlignment="1" applyProtection="1">
      <alignment horizontal="left"/>
      <protection locked="0"/>
    </xf>
    <xf numFmtId="165" fontId="3" fillId="0" borderId="12" xfId="1" applyNumberFormat="1" applyFont="1" applyBorder="1" applyAlignment="1" applyProtection="1">
      <alignment wrapText="1"/>
      <protection locked="0"/>
    </xf>
    <xf numFmtId="0" fontId="3" fillId="2" borderId="24" xfId="0" applyFont="1" applyFill="1" applyBorder="1" applyAlignment="1" applyProtection="1">
      <alignment wrapText="1"/>
      <protection locked="0"/>
    </xf>
    <xf numFmtId="0" fontId="16" fillId="0" borderId="8" xfId="0" applyFont="1" applyBorder="1" applyProtection="1">
      <protection locked="0"/>
    </xf>
    <xf numFmtId="0" fontId="10" fillId="0" borderId="59" xfId="0" quotePrefix="1" applyFont="1" applyBorder="1" applyProtection="1">
      <protection locked="0"/>
    </xf>
    <xf numFmtId="0" fontId="10" fillId="0" borderId="17" xfId="0" applyFont="1" applyBorder="1" applyProtection="1">
      <protection locked="0"/>
    </xf>
    <xf numFmtId="165" fontId="3" fillId="0" borderId="34" xfId="1" applyNumberFormat="1" applyFont="1" applyFill="1" applyBorder="1" applyProtection="1"/>
    <xf numFmtId="165" fontId="3" fillId="0" borderId="19" xfId="1" applyNumberFormat="1" applyFont="1" applyFill="1" applyBorder="1" applyProtection="1"/>
    <xf numFmtId="165" fontId="3" fillId="0" borderId="8" xfId="1" applyNumberFormat="1" applyFont="1" applyFill="1" applyBorder="1" applyProtection="1"/>
    <xf numFmtId="165" fontId="3" fillId="0" borderId="6" xfId="1" applyNumberFormat="1" applyFont="1" applyBorder="1" applyProtection="1"/>
    <xf numFmtId="43" fontId="3" fillId="0" borderId="11" xfId="1" applyFont="1" applyBorder="1" applyProtection="1"/>
    <xf numFmtId="0" fontId="3" fillId="0" borderId="14" xfId="1" applyNumberFormat="1" applyFont="1" applyBorder="1" applyAlignment="1" applyProtection="1">
      <alignment horizontal="right" wrapText="1"/>
    </xf>
    <xf numFmtId="165" fontId="3" fillId="0" borderId="14" xfId="1" applyNumberFormat="1" applyFont="1" applyBorder="1" applyAlignment="1" applyProtection="1">
      <alignment horizontal="right" wrapText="1"/>
    </xf>
    <xf numFmtId="43" fontId="3" fillId="0" borderId="11" xfId="1" applyFont="1" applyBorder="1" applyAlignment="1" applyProtection="1">
      <alignment horizontal="right" wrapText="1"/>
    </xf>
    <xf numFmtId="0" fontId="3" fillId="0" borderId="5" xfId="0" applyFont="1" applyBorder="1"/>
    <xf numFmtId="0" fontId="3" fillId="0" borderId="5" xfId="0" applyFont="1" applyBorder="1" applyAlignment="1">
      <alignment wrapText="1"/>
    </xf>
    <xf numFmtId="165" fontId="2" fillId="0" borderId="11" xfId="0" applyNumberFormat="1" applyFont="1" applyBorder="1"/>
    <xf numFmtId="0" fontId="2" fillId="0" borderId="11" xfId="0" applyFont="1" applyBorder="1" applyAlignment="1">
      <alignment horizontal="right" wrapText="1"/>
    </xf>
    <xf numFmtId="0" fontId="2" fillId="0" borderId="0" xfId="0" applyFont="1" applyAlignment="1" applyProtection="1">
      <alignment vertical="center"/>
      <protection locked="0"/>
    </xf>
    <xf numFmtId="0" fontId="15" fillId="0" borderId="0" xfId="0" applyFont="1" applyProtection="1">
      <protection locked="0"/>
    </xf>
    <xf numFmtId="0" fontId="19" fillId="0" borderId="0" xfId="0" applyFont="1" applyAlignment="1" applyProtection="1">
      <alignment horizontal="center"/>
      <protection locked="0"/>
    </xf>
    <xf numFmtId="0" fontId="20" fillId="0" borderId="0" xfId="0" applyFont="1" applyAlignment="1" applyProtection="1">
      <alignment horizontal="center"/>
      <protection locked="0"/>
    </xf>
    <xf numFmtId="49" fontId="15" fillId="0" borderId="0" xfId="0" applyNumberFormat="1" applyFont="1" applyAlignment="1" applyProtection="1">
      <alignment horizontal="center" vertical="top"/>
      <protection locked="0"/>
    </xf>
    <xf numFmtId="0" fontId="15" fillId="0" borderId="0" xfId="0" applyFont="1" applyAlignment="1" applyProtection="1">
      <alignment vertical="top"/>
      <protection locked="0"/>
    </xf>
    <xf numFmtId="49" fontId="15" fillId="0" borderId="0" xfId="0" applyNumberFormat="1" applyFont="1" applyProtection="1">
      <protection locked="0"/>
    </xf>
    <xf numFmtId="0" fontId="15" fillId="0" borderId="0" xfId="0" applyFont="1" applyAlignment="1" applyProtection="1">
      <alignment horizontal="center" vertical="top"/>
      <protection locked="0"/>
    </xf>
    <xf numFmtId="49" fontId="15" fillId="0" borderId="0" xfId="0" applyNumberFormat="1" applyFont="1" applyAlignment="1" applyProtection="1">
      <alignment horizontal="center"/>
      <protection locked="0"/>
    </xf>
    <xf numFmtId="0" fontId="29"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wrapText="1"/>
      <protection locked="0"/>
    </xf>
    <xf numFmtId="49" fontId="3" fillId="0" borderId="0" xfId="0" applyNumberFormat="1" applyFont="1" applyAlignment="1" applyProtection="1">
      <alignment horizontal="left" vertical="top"/>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49" fontId="3" fillId="0" borderId="0" xfId="0" applyNumberFormat="1" applyFont="1" applyAlignment="1" applyProtection="1">
      <alignment horizontal="center"/>
      <protection locked="0"/>
    </xf>
    <xf numFmtId="49" fontId="3" fillId="0" borderId="0" xfId="0" applyNumberFormat="1" applyFont="1" applyAlignment="1" applyProtection="1">
      <alignment horizontal="center" vertical="top"/>
      <protection locked="0"/>
    </xf>
    <xf numFmtId="49" fontId="2" fillId="0" borderId="0" xfId="0" applyNumberFormat="1" applyFont="1" applyAlignment="1" applyProtection="1">
      <alignment horizontal="left" vertical="top"/>
      <protection locked="0"/>
    </xf>
    <xf numFmtId="49" fontId="3" fillId="0" borderId="0" xfId="0" applyNumberFormat="1" applyFont="1" applyAlignment="1" applyProtection="1">
      <alignment horizontal="left" vertical="top" wrapText="1"/>
      <protection locked="0"/>
    </xf>
    <xf numFmtId="0" fontId="3" fillId="0" borderId="0" xfId="0" applyFont="1" applyAlignment="1" applyProtection="1">
      <alignment horizontal="center" wrapText="1"/>
      <protection locked="0"/>
    </xf>
    <xf numFmtId="0" fontId="0" fillId="0" borderId="5" xfId="0" applyBorder="1" applyProtection="1">
      <protection locked="0"/>
    </xf>
    <xf numFmtId="0" fontId="0" fillId="0" borderId="14" xfId="0" applyBorder="1" applyProtection="1">
      <protection locked="0"/>
    </xf>
    <xf numFmtId="0" fontId="0" fillId="0" borderId="7" xfId="0" applyBorder="1" applyProtection="1">
      <protection locked="0"/>
    </xf>
    <xf numFmtId="0" fontId="0" fillId="0" borderId="7" xfId="0" applyBorder="1" applyAlignment="1" applyProtection="1">
      <alignment wrapText="1"/>
      <protection locked="0"/>
    </xf>
    <xf numFmtId="0" fontId="0" fillId="0" borderId="11" xfId="0" applyBorder="1" applyProtection="1">
      <protection locked="0"/>
    </xf>
    <xf numFmtId="0" fontId="0" fillId="0" borderId="11" xfId="0" applyBorder="1" applyAlignment="1" applyProtection="1">
      <alignment horizontal="left" vertical="top"/>
      <protection locked="0"/>
    </xf>
    <xf numFmtId="0" fontId="0" fillId="0" borderId="11" xfId="0" applyBorder="1" applyAlignment="1" applyProtection="1">
      <alignment wrapText="1"/>
      <protection locked="0"/>
    </xf>
    <xf numFmtId="0" fontId="0" fillId="0" borderId="11" xfId="0" applyBorder="1" applyAlignment="1" applyProtection="1">
      <alignment horizontal="center" vertical="top"/>
      <protection locked="0"/>
    </xf>
    <xf numFmtId="0" fontId="20" fillId="0" borderId="0" xfId="0" applyFont="1" applyAlignment="1" applyProtection="1">
      <alignment horizontal="center" vertical="center" wrapText="1"/>
      <protection locked="0"/>
    </xf>
    <xf numFmtId="0" fontId="23" fillId="0" borderId="0" xfId="0" applyFont="1" applyAlignment="1" applyProtection="1">
      <alignment horizontal="left" vertical="top"/>
      <protection locked="0"/>
    </xf>
    <xf numFmtId="0" fontId="10" fillId="0" borderId="0" xfId="0" applyFont="1" applyAlignment="1" applyProtection="1">
      <alignment horizontal="left" vertical="top"/>
      <protection locked="0"/>
    </xf>
    <xf numFmtId="0" fontId="23" fillId="0" borderId="0" xfId="0" applyFont="1" applyAlignment="1" applyProtection="1">
      <alignment horizontal="left"/>
      <protection locked="0"/>
    </xf>
    <xf numFmtId="0" fontId="3" fillId="0" borderId="53" xfId="0" applyFont="1" applyBorder="1" applyProtection="1">
      <protection locked="0"/>
    </xf>
    <xf numFmtId="0" fontId="24" fillId="0" borderId="0" xfId="0" applyFont="1" applyProtection="1">
      <protection locked="0"/>
    </xf>
    <xf numFmtId="0" fontId="0" fillId="0" borderId="10" xfId="0" applyBorder="1" applyAlignment="1" applyProtection="1">
      <alignment vertical="center"/>
      <protection locked="0"/>
    </xf>
    <xf numFmtId="0" fontId="11" fillId="0" borderId="23" xfId="0" applyFont="1" applyBorder="1" applyProtection="1">
      <protection locked="0"/>
    </xf>
    <xf numFmtId="43" fontId="3" fillId="0" borderId="6" xfId="1" applyFont="1" applyBorder="1" applyProtection="1"/>
    <xf numFmtId="10" fontId="3" fillId="0" borderId="7" xfId="2" applyNumberFormat="1" applyFont="1" applyBorder="1" applyProtection="1"/>
    <xf numFmtId="165" fontId="10" fillId="0" borderId="0" xfId="1" applyNumberFormat="1" applyFont="1" applyProtection="1">
      <protection locked="0"/>
    </xf>
    <xf numFmtId="165" fontId="10" fillId="0" borderId="0" xfId="1" applyNumberFormat="1" applyFont="1" applyBorder="1" applyProtection="1">
      <protection locked="0"/>
    </xf>
    <xf numFmtId="165" fontId="10" fillId="0" borderId="0" xfId="0" applyNumberFormat="1" applyFont="1" applyProtection="1">
      <protection locked="0"/>
    </xf>
    <xf numFmtId="10" fontId="3" fillId="2" borderId="33" xfId="2" applyNumberFormat="1" applyFont="1" applyFill="1" applyBorder="1" applyProtection="1">
      <protection locked="0"/>
    </xf>
    <xf numFmtId="10" fontId="3" fillId="2" borderId="21" xfId="2" applyNumberFormat="1" applyFont="1" applyFill="1" applyBorder="1" applyProtection="1">
      <protection locked="0"/>
    </xf>
    <xf numFmtId="10" fontId="3" fillId="2" borderId="22" xfId="2" applyNumberFormat="1" applyFont="1" applyFill="1" applyBorder="1" applyProtection="1">
      <protection locked="0"/>
    </xf>
    <xf numFmtId="171" fontId="3" fillId="2" borderId="33" xfId="1" applyNumberFormat="1" applyFont="1" applyFill="1" applyBorder="1" applyAlignment="1" applyProtection="1">
      <alignment horizontal="right"/>
      <protection locked="0"/>
    </xf>
    <xf numFmtId="171" fontId="3" fillId="2" borderId="21" xfId="1" applyNumberFormat="1" applyFont="1" applyFill="1" applyBorder="1" applyAlignment="1" applyProtection="1">
      <alignment horizontal="right"/>
      <protection locked="0"/>
    </xf>
    <xf numFmtId="171" fontId="3" fillId="2" borderId="22" xfId="1" applyNumberFormat="1" applyFont="1" applyFill="1" applyBorder="1" applyAlignment="1" applyProtection="1">
      <alignment horizontal="right"/>
      <protection locked="0"/>
    </xf>
    <xf numFmtId="0" fontId="31" fillId="0" borderId="0" xfId="0" applyFont="1" applyProtection="1">
      <protection locked="0"/>
    </xf>
    <xf numFmtId="0" fontId="32" fillId="0" borderId="0" xfId="0" applyFont="1" applyProtection="1">
      <protection locked="0"/>
    </xf>
    <xf numFmtId="168" fontId="32" fillId="0" borderId="0" xfId="0" applyNumberFormat="1" applyFont="1" applyProtection="1">
      <protection locked="0"/>
    </xf>
    <xf numFmtId="165" fontId="32" fillId="0" borderId="0" xfId="0" applyNumberFormat="1" applyFont="1" applyProtection="1">
      <protection locked="0"/>
    </xf>
    <xf numFmtId="171" fontId="32" fillId="0" borderId="0" xfId="0" applyNumberFormat="1" applyFont="1" applyProtection="1">
      <protection locked="0"/>
    </xf>
    <xf numFmtId="10" fontId="32" fillId="0" borderId="0" xfId="2" applyNumberFormat="1" applyFont="1" applyBorder="1" applyProtection="1">
      <protection locked="0"/>
    </xf>
    <xf numFmtId="9" fontId="3" fillId="0" borderId="18" xfId="2" applyFont="1" applyBorder="1"/>
    <xf numFmtId="3" fontId="3" fillId="0" borderId="33" xfId="0" applyNumberFormat="1" applyFont="1" applyBorder="1" applyAlignment="1">
      <alignment horizontal="right"/>
    </xf>
    <xf numFmtId="3" fontId="3" fillId="0" borderId="24" xfId="0" applyNumberFormat="1" applyFont="1" applyBorder="1"/>
    <xf numFmtId="3" fontId="3" fillId="0" borderId="38" xfId="0" applyNumberFormat="1" applyFont="1" applyBorder="1"/>
    <xf numFmtId="3" fontId="2" fillId="0" borderId="11" xfId="0" applyNumberFormat="1" applyFont="1" applyBorder="1" applyAlignment="1">
      <alignment horizontal="right"/>
    </xf>
    <xf numFmtId="3" fontId="3" fillId="0" borderId="18" xfId="0" applyNumberFormat="1" applyFont="1" applyBorder="1"/>
    <xf numFmtId="3" fontId="3" fillId="0" borderId="21" xfId="0" applyNumberFormat="1" applyFont="1" applyBorder="1"/>
    <xf numFmtId="3" fontId="3" fillId="0" borderId="15" xfId="0" applyNumberFormat="1" applyFont="1" applyBorder="1"/>
    <xf numFmtId="3" fontId="2" fillId="0" borderId="15" xfId="0" applyNumberFormat="1" applyFont="1" applyBorder="1"/>
    <xf numFmtId="165" fontId="3" fillId="0" borderId="18" xfId="0" applyNumberFormat="1" applyFont="1" applyBorder="1" applyProtection="1">
      <protection locked="0"/>
    </xf>
    <xf numFmtId="165" fontId="3" fillId="0" borderId="21" xfId="0" applyNumberFormat="1" applyFont="1" applyBorder="1" applyProtection="1">
      <protection locked="0"/>
    </xf>
    <xf numFmtId="165" fontId="3" fillId="0" borderId="22" xfId="0" applyNumberFormat="1" applyFont="1" applyBorder="1" applyProtection="1">
      <protection locked="0"/>
    </xf>
    <xf numFmtId="165" fontId="3" fillId="0" borderId="11" xfId="1" applyNumberFormat="1" applyFont="1" applyFill="1" applyBorder="1" applyProtection="1">
      <protection locked="0"/>
    </xf>
    <xf numFmtId="0" fontId="31" fillId="0" borderId="0" xfId="0" applyFont="1"/>
    <xf numFmtId="0" fontId="32" fillId="0" borderId="0" xfId="0" applyFont="1"/>
    <xf numFmtId="165" fontId="32" fillId="0" borderId="0" xfId="0" applyNumberFormat="1" applyFont="1" applyAlignment="1" applyProtection="1">
      <alignment horizontal="right"/>
      <protection locked="0"/>
    </xf>
    <xf numFmtId="165" fontId="32" fillId="0" borderId="0" xfId="1" applyNumberFormat="1" applyFont="1" applyBorder="1" applyProtection="1">
      <protection locked="0"/>
    </xf>
    <xf numFmtId="0" fontId="33" fillId="0" borderId="0" xfId="0" applyFont="1" applyProtection="1">
      <protection locked="0"/>
    </xf>
    <xf numFmtId="165" fontId="32" fillId="0" borderId="0" xfId="1" applyNumberFormat="1" applyFont="1" applyProtection="1">
      <protection locked="0"/>
    </xf>
    <xf numFmtId="9" fontId="3" fillId="0" borderId="21" xfId="2" applyFont="1" applyBorder="1"/>
    <xf numFmtId="165" fontId="2" fillId="0" borderId="9" xfId="1" applyNumberFormat="1" applyFont="1" applyBorder="1" applyProtection="1"/>
    <xf numFmtId="165" fontId="2" fillId="0" borderId="8" xfId="1" applyNumberFormat="1" applyFont="1" applyBorder="1" applyProtection="1"/>
    <xf numFmtId="165" fontId="2" fillId="0" borderId="33" xfId="1" applyNumberFormat="1" applyFont="1" applyFill="1" applyBorder="1" applyAlignment="1" applyProtection="1">
      <protection locked="0"/>
    </xf>
    <xf numFmtId="0" fontId="32" fillId="0" borderId="0" xfId="0" applyFont="1" applyAlignment="1" applyProtection="1">
      <alignment horizontal="right"/>
      <protection locked="0"/>
    </xf>
    <xf numFmtId="165" fontId="32" fillId="0" borderId="1" xfId="0" applyNumberFormat="1" applyFont="1" applyBorder="1" applyProtection="1">
      <protection locked="0"/>
    </xf>
    <xf numFmtId="165" fontId="31" fillId="0" borderId="0" xfId="0" applyNumberFormat="1" applyFont="1" applyProtection="1">
      <protection locked="0"/>
    </xf>
    <xf numFmtId="165" fontId="32" fillId="0" borderId="6" xfId="0" applyNumberFormat="1" applyFont="1" applyBorder="1" applyProtection="1">
      <protection locked="0"/>
    </xf>
    <xf numFmtId="165" fontId="31" fillId="0" borderId="28" xfId="0" applyNumberFormat="1" applyFont="1" applyBorder="1" applyProtection="1">
      <protection locked="0"/>
    </xf>
    <xf numFmtId="165" fontId="31" fillId="0" borderId="1" xfId="0" applyNumberFormat="1" applyFont="1" applyBorder="1" applyProtection="1">
      <protection locked="0"/>
    </xf>
    <xf numFmtId="0" fontId="20" fillId="0" borderId="0" xfId="0" applyFont="1"/>
    <xf numFmtId="0" fontId="3" fillId="0" borderId="0" xfId="0" applyFont="1" applyAlignment="1">
      <alignment vertical="center" wrapText="1"/>
    </xf>
    <xf numFmtId="0" fontId="3" fillId="0" borderId="62" xfId="0" applyFont="1" applyBorder="1" applyAlignment="1">
      <alignment horizontal="left" vertical="top" wrapText="1"/>
    </xf>
    <xf numFmtId="0" fontId="3" fillId="0" borderId="31" xfId="0" applyFont="1" applyBorder="1" applyAlignment="1">
      <alignment horizontal="left" vertical="top" wrapText="1"/>
    </xf>
    <xf numFmtId="0" fontId="3" fillId="0" borderId="60" xfId="0" applyFont="1" applyBorder="1" applyAlignment="1">
      <alignment horizontal="left" vertical="top" wrapText="1"/>
    </xf>
    <xf numFmtId="0" fontId="4" fillId="0" borderId="62" xfId="0" applyFont="1" applyBorder="1" applyAlignment="1">
      <alignment horizontal="left" vertical="top"/>
    </xf>
    <xf numFmtId="0" fontId="4" fillId="0" borderId="31" xfId="0" applyFont="1" applyBorder="1" applyAlignment="1">
      <alignment horizontal="left" vertical="top"/>
    </xf>
    <xf numFmtId="0" fontId="4" fillId="0" borderId="60" xfId="0" applyFont="1" applyBorder="1" applyAlignment="1">
      <alignment horizontal="left" vertical="top"/>
    </xf>
    <xf numFmtId="0" fontId="3"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20" xfId="0" applyFont="1" applyBorder="1" applyAlignment="1">
      <alignment horizontal="left"/>
    </xf>
    <xf numFmtId="0" fontId="3" fillId="0" borderId="20" xfId="0" applyFont="1" applyBorder="1" applyAlignment="1">
      <alignment horizontal="left" vertical="top"/>
    </xf>
    <xf numFmtId="0" fontId="2" fillId="0" borderId="0" xfId="0" applyFont="1" applyAlignment="1">
      <alignment horizontal="center" vertical="center"/>
    </xf>
    <xf numFmtId="0" fontId="3" fillId="0" borderId="20" xfId="0" applyFont="1" applyBorder="1" applyAlignment="1">
      <alignment horizontal="left" wrapText="1"/>
    </xf>
    <xf numFmtId="0" fontId="4" fillId="0" borderId="20" xfId="0" applyFont="1" applyBorder="1" applyAlignment="1">
      <alignment horizontal="left"/>
    </xf>
    <xf numFmtId="0" fontId="3" fillId="0" borderId="20" xfId="0" applyFont="1" applyBorder="1" applyAlignment="1">
      <alignment horizontal="center"/>
    </xf>
    <xf numFmtId="0" fontId="3" fillId="0" borderId="63" xfId="0" applyFont="1" applyBorder="1" applyAlignment="1">
      <alignment horizontal="center" vertical="top" wrapText="1"/>
    </xf>
    <xf numFmtId="0" fontId="3" fillId="0" borderId="64" xfId="0" applyFont="1" applyBorder="1" applyAlignment="1">
      <alignment horizontal="center" vertical="top" wrapText="1"/>
    </xf>
    <xf numFmtId="0" fontId="3" fillId="0" borderId="65" xfId="0" applyFont="1" applyBorder="1" applyAlignment="1">
      <alignment horizontal="center" vertical="top" wrapText="1"/>
    </xf>
    <xf numFmtId="0" fontId="3" fillId="0" borderId="20" xfId="0" applyFont="1" applyBorder="1" applyAlignment="1">
      <alignment horizontal="center" vertical="top" wrapText="1"/>
    </xf>
    <xf numFmtId="0" fontId="3" fillId="0" borderId="20" xfId="0" applyFont="1" applyBorder="1" applyAlignment="1">
      <alignment horizontal="left" vertical="top" wrapText="1"/>
    </xf>
    <xf numFmtId="0" fontId="2" fillId="0" borderId="48"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0" xfId="0" applyNumberFormat="1" applyFont="1" applyAlignment="1">
      <alignment horizontal="left" vertical="top"/>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49" fontId="3" fillId="0" borderId="54" xfId="0" applyNumberFormat="1" applyFont="1" applyBorder="1" applyAlignment="1">
      <alignment horizontal="left" vertical="top" wrapText="1"/>
    </xf>
    <xf numFmtId="0" fontId="3" fillId="0" borderId="0" xfId="0" applyFont="1" applyAlignment="1">
      <alignment horizontal="left" vertical="top" wrapText="1"/>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3" fillId="0" borderId="45" xfId="0" applyNumberFormat="1" applyFont="1" applyBorder="1" applyAlignment="1">
      <alignment horizontal="left" vertical="top" wrapText="1"/>
    </xf>
    <xf numFmtId="49" fontId="3" fillId="0" borderId="46" xfId="0" applyNumberFormat="1" applyFont="1" applyBorder="1" applyAlignment="1">
      <alignment horizontal="left" vertical="top" wrapText="1"/>
    </xf>
    <xf numFmtId="165" fontId="3" fillId="2" borderId="2" xfId="1" applyNumberFormat="1" applyFont="1" applyFill="1" applyBorder="1" applyAlignment="1" applyProtection="1">
      <alignment horizontal="left"/>
      <protection locked="0"/>
    </xf>
    <xf numFmtId="164" fontId="3" fillId="2" borderId="1" xfId="1" applyNumberFormat="1" applyFont="1" applyFill="1" applyBorder="1" applyAlignment="1" applyProtection="1">
      <alignment horizontal="left"/>
      <protection locked="0"/>
    </xf>
    <xf numFmtId="172" fontId="3" fillId="2" borderId="2" xfId="1" applyNumberFormat="1" applyFont="1" applyFill="1" applyBorder="1" applyAlignment="1" applyProtection="1">
      <alignment horizontal="left"/>
      <protection locked="0"/>
    </xf>
    <xf numFmtId="0" fontId="3" fillId="0" borderId="10" xfId="0" applyFont="1" applyBorder="1" applyAlignment="1" applyProtection="1">
      <alignment horizontal="right"/>
      <protection locked="0"/>
    </xf>
    <xf numFmtId="0" fontId="3" fillId="0" borderId="14" xfId="0" applyFont="1" applyBorder="1" applyAlignment="1" applyProtection="1">
      <alignment horizontal="right"/>
      <protection locked="0"/>
    </xf>
    <xf numFmtId="0" fontId="3" fillId="0" borderId="2" xfId="0" applyFont="1" applyBorder="1" applyAlignment="1" applyProtection="1">
      <alignment horizontal="right"/>
      <protection locked="0"/>
    </xf>
    <xf numFmtId="0" fontId="11" fillId="2" borderId="8" xfId="1" applyNumberFormat="1" applyFont="1" applyFill="1" applyBorder="1" applyAlignment="1" applyProtection="1">
      <alignment horizontal="right"/>
      <protection locked="0"/>
    </xf>
    <xf numFmtId="0" fontId="11" fillId="2" borderId="0" xfId="1" applyNumberFormat="1" applyFont="1" applyFill="1" applyBorder="1" applyAlignment="1" applyProtection="1">
      <alignment horizontal="right"/>
      <protection locked="0"/>
    </xf>
    <xf numFmtId="0" fontId="11" fillId="2" borderId="12" xfId="1" applyNumberFormat="1" applyFont="1" applyFill="1" applyBorder="1" applyAlignment="1" applyProtection="1">
      <alignment horizontal="right"/>
      <protection locked="0"/>
    </xf>
    <xf numFmtId="43" fontId="3" fillId="0" borderId="6" xfId="1" applyFont="1" applyBorder="1" applyAlignment="1" applyProtection="1">
      <alignment horizontal="right"/>
      <protection locked="0"/>
    </xf>
    <xf numFmtId="43" fontId="3" fillId="0" borderId="1" xfId="1" applyFont="1" applyBorder="1" applyAlignment="1" applyProtection="1">
      <alignment horizontal="right"/>
      <protection locked="0"/>
    </xf>
    <xf numFmtId="43" fontId="11" fillId="0" borderId="6" xfId="1" applyFont="1" applyBorder="1" applyAlignment="1" applyProtection="1">
      <alignment horizontal="right"/>
    </xf>
    <xf numFmtId="43" fontId="11" fillId="0" borderId="15" xfId="1" applyFont="1" applyBorder="1" applyAlignment="1" applyProtection="1">
      <alignment horizontal="right"/>
    </xf>
    <xf numFmtId="172" fontId="3" fillId="2" borderId="1" xfId="0" applyNumberFormat="1" applyFont="1" applyFill="1" applyBorder="1" applyAlignment="1" applyProtection="1">
      <alignment horizontal="left" wrapText="1" indent="1"/>
      <protection locked="0"/>
    </xf>
    <xf numFmtId="0" fontId="3" fillId="2" borderId="1" xfId="0" applyFont="1" applyFill="1" applyBorder="1" applyAlignment="1" applyProtection="1">
      <alignment horizontal="left" wrapText="1" indent="1"/>
      <protection locked="0"/>
    </xf>
    <xf numFmtId="0" fontId="3" fillId="2" borderId="2" xfId="0" applyFont="1" applyFill="1" applyBorder="1" applyAlignment="1" applyProtection="1">
      <alignment horizontal="left" vertical="top" wrapText="1" indent="1"/>
      <protection locked="0"/>
    </xf>
    <xf numFmtId="0" fontId="3" fillId="2" borderId="2" xfId="0" applyFont="1" applyFill="1" applyBorder="1" applyAlignment="1" applyProtection="1">
      <alignment horizontal="left" wrapText="1" indent="1"/>
      <protection locked="0"/>
    </xf>
    <xf numFmtId="172" fontId="3" fillId="2" borderId="2" xfId="0" applyNumberFormat="1" applyFont="1" applyFill="1" applyBorder="1" applyAlignment="1" applyProtection="1">
      <alignment horizontal="left" wrapText="1" indent="1"/>
      <protection locked="0"/>
    </xf>
    <xf numFmtId="0" fontId="2" fillId="0" borderId="23" xfId="0" applyFont="1" applyBorder="1" applyAlignment="1" applyProtection="1">
      <alignment wrapText="1"/>
      <protection locked="0"/>
    </xf>
    <xf numFmtId="0" fontId="3" fillId="0" borderId="23" xfId="0" applyFont="1" applyBorder="1" applyProtection="1">
      <protection locked="0"/>
    </xf>
    <xf numFmtId="0" fontId="3" fillId="2" borderId="1" xfId="0" applyFont="1" applyFill="1" applyBorder="1" applyAlignment="1" applyProtection="1">
      <alignment horizontal="left"/>
      <protection locked="0"/>
    </xf>
    <xf numFmtId="0" fontId="2" fillId="0" borderId="0" xfId="0" applyFont="1" applyAlignment="1" applyProtection="1">
      <alignment horizontal="center"/>
      <protection locked="0"/>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2" fillId="0" borderId="10"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3" fillId="0" borderId="10"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0" xfId="0" applyFont="1" applyAlignment="1">
      <alignment horizontal="left" vertical="center" wrapText="1"/>
    </xf>
    <xf numFmtId="14" fontId="0" fillId="2" borderId="1" xfId="0" applyNumberFormat="1" applyFill="1" applyBorder="1" applyAlignment="1" applyProtection="1">
      <alignment horizontal="left" wrapText="1"/>
      <protection locked="0"/>
    </xf>
    <xf numFmtId="0" fontId="3" fillId="2" borderId="6" xfId="0" applyFont="1" applyFill="1" applyBorder="1" applyAlignment="1" applyProtection="1">
      <alignment horizontal="left"/>
      <protection locked="0"/>
    </xf>
    <xf numFmtId="0" fontId="0" fillId="2" borderId="1" xfId="0" applyFill="1" applyBorder="1" applyAlignment="1" applyProtection="1">
      <alignment horizontal="left" wrapText="1"/>
      <protection locked="0"/>
    </xf>
    <xf numFmtId="0" fontId="3" fillId="2" borderId="1" xfId="0" applyFont="1" applyFill="1" applyBorder="1" applyAlignment="1" applyProtection="1">
      <alignment horizontal="left" vertical="top" wrapText="1"/>
      <protection locked="0"/>
    </xf>
    <xf numFmtId="0" fontId="3" fillId="0" borderId="0" xfId="0" applyFont="1" applyAlignment="1" applyProtection="1">
      <alignment wrapText="1"/>
      <protection locked="0"/>
    </xf>
    <xf numFmtId="0" fontId="0" fillId="0" borderId="0" xfId="0" applyAlignment="1" applyProtection="1">
      <alignment wrapText="1"/>
      <protection locked="0"/>
    </xf>
    <xf numFmtId="0" fontId="3" fillId="2" borderId="1" xfId="0" applyFont="1" applyFill="1" applyBorder="1" applyAlignment="1" applyProtection="1">
      <alignment horizontal="left" wrapText="1"/>
      <protection locked="0"/>
    </xf>
    <xf numFmtId="166" fontId="3" fillId="2" borderId="1" xfId="0" applyNumberFormat="1" applyFont="1" applyFill="1" applyBorder="1" applyAlignment="1" applyProtection="1">
      <alignment horizontal="left" wrapText="1"/>
      <protection locked="0"/>
    </xf>
    <xf numFmtId="0" fontId="3" fillId="2" borderId="2" xfId="0"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0" fillId="0" borderId="0" xfId="0" applyProtection="1">
      <protection locked="0"/>
    </xf>
    <xf numFmtId="0" fontId="3" fillId="0" borderId="23" xfId="0" applyFont="1" applyBorder="1" applyAlignment="1" applyProtection="1">
      <alignment vertical="top" wrapText="1"/>
      <protection locked="0"/>
    </xf>
    <xf numFmtId="0" fontId="0" fillId="0" borderId="23" xfId="0" applyBorder="1" applyAlignment="1" applyProtection="1">
      <alignment vertical="top" wrapText="1"/>
      <protection locked="0"/>
    </xf>
    <xf numFmtId="0" fontId="3" fillId="2" borderId="0" xfId="0" applyFont="1" applyFill="1" applyAlignment="1" applyProtection="1">
      <alignment horizontal="left" vertical="top" wrapText="1"/>
      <protection locked="0"/>
    </xf>
    <xf numFmtId="0" fontId="3" fillId="2" borderId="2" xfId="0" applyFont="1" applyFill="1" applyBorder="1" applyAlignment="1" applyProtection="1">
      <alignment horizontal="left"/>
      <protection locked="0"/>
    </xf>
    <xf numFmtId="167" fontId="3" fillId="2" borderId="1" xfId="0" applyNumberFormat="1" applyFont="1" applyFill="1" applyBorder="1" applyAlignment="1" applyProtection="1">
      <alignment horizontal="left"/>
      <protection locked="0"/>
    </xf>
    <xf numFmtId="168" fontId="3" fillId="2" borderId="1" xfId="0" applyNumberFormat="1" applyFont="1" applyFill="1" applyBorder="1" applyAlignment="1" applyProtection="1">
      <alignment horizontal="left"/>
      <protection locked="0"/>
    </xf>
    <xf numFmtId="49" fontId="3" fillId="2" borderId="0" xfId="0" applyNumberFormat="1" applyFont="1" applyFill="1" applyAlignment="1" applyProtection="1">
      <alignment horizontal="left" vertical="top" wrapText="1"/>
      <protection locked="0"/>
    </xf>
    <xf numFmtId="49" fontId="0" fillId="2" borderId="0" xfId="0" applyNumberFormat="1" applyFill="1" applyAlignment="1" applyProtection="1">
      <alignment horizontal="left" vertical="top" wrapText="1"/>
      <protection locked="0"/>
    </xf>
    <xf numFmtId="0" fontId="3" fillId="0" borderId="0" xfId="0" applyFont="1" applyAlignment="1" applyProtection="1">
      <alignment horizontal="left" wrapText="1"/>
      <protection locked="0"/>
    </xf>
    <xf numFmtId="0" fontId="3" fillId="0" borderId="23" xfId="0" applyFont="1" applyBorder="1" applyAlignment="1" applyProtection="1">
      <alignment horizontal="left" wrapText="1"/>
      <protection locked="0"/>
    </xf>
    <xf numFmtId="49" fontId="3" fillId="2" borderId="1" xfId="0" applyNumberFormat="1"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49" fontId="3" fillId="2" borderId="1" xfId="0" applyNumberFormat="1" applyFont="1" applyFill="1" applyBorder="1" applyAlignment="1" applyProtection="1">
      <alignment horizontal="left"/>
      <protection locked="0"/>
    </xf>
    <xf numFmtId="0" fontId="5" fillId="0" borderId="59" xfId="0" quotePrefix="1" applyFont="1" applyBorder="1" applyAlignment="1" applyProtection="1">
      <alignment wrapText="1"/>
      <protection locked="0"/>
    </xf>
    <xf numFmtId="0" fontId="5" fillId="0" borderId="17" xfId="0" quotePrefix="1" applyFont="1" applyBorder="1" applyAlignment="1" applyProtection="1">
      <alignment wrapText="1"/>
      <protection locked="0"/>
    </xf>
    <xf numFmtId="0" fontId="5" fillId="0" borderId="58" xfId="0" quotePrefix="1" applyFont="1" applyBorder="1" applyAlignment="1" applyProtection="1">
      <alignment wrapText="1"/>
      <protection locked="0"/>
    </xf>
    <xf numFmtId="0" fontId="2" fillId="0" borderId="10"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3" fillId="0" borderId="10" xfId="0" applyFont="1" applyBorder="1" applyProtection="1">
      <protection locked="0"/>
    </xf>
    <xf numFmtId="0" fontId="3" fillId="0" borderId="2" xfId="0" applyFont="1" applyBorder="1" applyProtection="1">
      <protection locked="0"/>
    </xf>
    <xf numFmtId="0" fontId="3" fillId="0" borderId="14" xfId="0" applyFont="1" applyBorder="1" applyProtection="1">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6" fillId="0" borderId="59" xfId="0" quotePrefix="1" applyFont="1" applyBorder="1" applyAlignment="1" applyProtection="1">
      <alignment horizontal="left" vertical="top" wrapText="1"/>
      <protection locked="0"/>
    </xf>
    <xf numFmtId="0" fontId="26" fillId="0" borderId="17" xfId="0" quotePrefix="1" applyFont="1" applyBorder="1" applyAlignment="1" applyProtection="1">
      <alignment horizontal="left" vertical="top" wrapText="1"/>
      <protection locked="0"/>
    </xf>
    <xf numFmtId="0" fontId="26" fillId="0" borderId="58" xfId="0" quotePrefix="1" applyFont="1" applyBorder="1" applyAlignment="1" applyProtection="1">
      <alignment horizontal="left" vertical="top" wrapText="1"/>
      <protection locked="0"/>
    </xf>
    <xf numFmtId="0" fontId="26" fillId="0" borderId="60" xfId="0" quotePrefix="1" applyFont="1" applyBorder="1" applyAlignment="1" applyProtection="1">
      <alignment vertical="top" wrapText="1"/>
      <protection locked="0"/>
    </xf>
    <xf numFmtId="0" fontId="26" fillId="0" borderId="20" xfId="0" quotePrefix="1" applyFont="1" applyBorder="1" applyAlignment="1" applyProtection="1">
      <alignment vertical="top" wrapText="1"/>
      <protection locked="0"/>
    </xf>
    <xf numFmtId="0" fontId="26" fillId="0" borderId="62" xfId="0" quotePrefix="1" applyFont="1" applyBorder="1" applyAlignment="1" applyProtection="1">
      <alignment vertical="top" wrapText="1"/>
      <protection locked="0"/>
    </xf>
    <xf numFmtId="0" fontId="7" fillId="0" borderId="11" xfId="0" applyFont="1" applyBorder="1" applyProtection="1">
      <protection locked="0"/>
    </xf>
    <xf numFmtId="0" fontId="0" fillId="0" borderId="11" xfId="0" applyBorder="1" applyProtection="1">
      <protection locked="0"/>
    </xf>
    <xf numFmtId="0" fontId="3" fillId="0" borderId="11" xfId="0" applyFont="1" applyBorder="1" applyProtection="1">
      <protection locked="0"/>
    </xf>
    <xf numFmtId="0" fontId="3" fillId="2" borderId="11" xfId="0" applyFont="1"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3" fillId="0" borderId="11" xfId="0" applyFont="1" applyBorder="1" applyAlignment="1" applyProtection="1">
      <alignment wrapText="1"/>
      <protection locked="0"/>
    </xf>
    <xf numFmtId="0" fontId="0" fillId="0" borderId="11" xfId="0" applyBorder="1" applyAlignment="1" applyProtection="1">
      <alignment wrapText="1"/>
      <protection locked="0"/>
    </xf>
    <xf numFmtId="14" fontId="3" fillId="2" borderId="11" xfId="0" applyNumberFormat="1" applyFont="1" applyFill="1" applyBorder="1" applyAlignment="1" applyProtection="1">
      <alignment horizontal="left" wrapText="1"/>
      <protection locked="0"/>
    </xf>
    <xf numFmtId="0" fontId="3" fillId="2" borderId="10" xfId="0" applyFont="1" applyFill="1" applyBorder="1" applyAlignment="1" applyProtection="1">
      <alignment horizontal="left" wrapText="1"/>
      <protection locked="0"/>
    </xf>
    <xf numFmtId="0" fontId="3" fillId="2" borderId="2" xfId="0" applyFont="1" applyFill="1" applyBorder="1" applyAlignment="1" applyProtection="1">
      <alignment horizontal="left" wrapText="1"/>
      <protection locked="0"/>
    </xf>
    <xf numFmtId="0" fontId="3" fillId="2" borderId="14" xfId="0" applyFont="1" applyFill="1" applyBorder="1" applyAlignment="1" applyProtection="1">
      <alignment horizontal="left" wrapText="1"/>
      <protection locked="0"/>
    </xf>
    <xf numFmtId="0" fontId="3" fillId="0" borderId="10"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28" fillId="0" borderId="0" xfId="0" applyFont="1" applyAlignment="1" applyProtection="1">
      <alignment horizontal="left" vertical="top" wrapText="1"/>
      <protection locked="0"/>
    </xf>
    <xf numFmtId="0" fontId="3" fillId="0" borderId="4"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2" borderId="10" xfId="0" applyFont="1" applyFill="1" applyBorder="1" applyAlignment="1" applyProtection="1">
      <alignment horizontal="right"/>
      <protection locked="0"/>
    </xf>
    <xf numFmtId="0" fontId="3" fillId="2" borderId="14" xfId="0" applyFont="1" applyFill="1" applyBorder="1" applyAlignment="1" applyProtection="1">
      <alignment horizontal="right"/>
      <protection locked="0"/>
    </xf>
    <xf numFmtId="0" fontId="3" fillId="0" borderId="11" xfId="0" applyFont="1" applyBorder="1" applyAlignment="1">
      <alignment horizontal="right"/>
    </xf>
    <xf numFmtId="165" fontId="3" fillId="0" borderId="11" xfId="0" applyNumberFormat="1" applyFont="1" applyBorder="1" applyAlignment="1">
      <alignment horizontal="right"/>
    </xf>
    <xf numFmtId="0" fontId="3" fillId="2" borderId="11" xfId="0" applyFont="1" applyFill="1" applyBorder="1" applyAlignment="1" applyProtection="1">
      <alignment horizontal="right"/>
      <protection locked="0"/>
    </xf>
    <xf numFmtId="0" fontId="26" fillId="0" borderId="60" xfId="0" quotePrefix="1" applyFont="1" applyBorder="1" applyAlignment="1" applyProtection="1">
      <alignment horizontal="left" vertical="top" wrapText="1"/>
      <protection locked="0"/>
    </xf>
    <xf numFmtId="0" fontId="26" fillId="0" borderId="20" xfId="0" quotePrefix="1" applyFont="1" applyBorder="1" applyAlignment="1" applyProtection="1">
      <alignment horizontal="left" vertical="top" wrapText="1"/>
      <protection locked="0"/>
    </xf>
    <xf numFmtId="0" fontId="26" fillId="0" borderId="62" xfId="0" quotePrefix="1" applyFont="1" applyBorder="1" applyAlignment="1" applyProtection="1">
      <alignment horizontal="left" vertical="top" wrapText="1"/>
      <protection locked="0"/>
    </xf>
    <xf numFmtId="0" fontId="10" fillId="0" borderId="3" xfId="0" quotePrefix="1" applyFont="1" applyBorder="1" applyAlignment="1" applyProtection="1">
      <alignment horizontal="left" vertical="top"/>
      <protection locked="0"/>
    </xf>
    <xf numFmtId="165" fontId="2" fillId="0" borderId="11" xfId="0" applyNumberFormat="1" applyFont="1" applyBorder="1" applyAlignment="1">
      <alignment horizontal="right"/>
    </xf>
    <xf numFmtId="165" fontId="3" fillId="2" borderId="11" xfId="0" applyNumberFormat="1" applyFont="1" applyFill="1" applyBorder="1" applyAlignment="1" applyProtection="1">
      <alignment horizontal="right"/>
      <protection locked="0"/>
    </xf>
    <xf numFmtId="0" fontId="2" fillId="0" borderId="11" xfId="0" applyFont="1" applyBorder="1" applyAlignment="1">
      <alignment horizontal="right"/>
    </xf>
    <xf numFmtId="1" fontId="3" fillId="2" borderId="2" xfId="1" applyNumberFormat="1" applyFont="1" applyFill="1" applyBorder="1" applyAlignment="1" applyProtection="1">
      <alignment horizontal="left" wrapText="1"/>
      <protection locked="0"/>
    </xf>
    <xf numFmtId="165" fontId="3" fillId="2" borderId="10" xfId="0" applyNumberFormat="1" applyFont="1" applyFill="1" applyBorder="1" applyAlignment="1" applyProtection="1">
      <alignment horizontal="right"/>
      <protection locked="0"/>
    </xf>
    <xf numFmtId="165" fontId="3" fillId="2" borderId="2" xfId="0" applyNumberFormat="1" applyFont="1" applyFill="1" applyBorder="1" applyAlignment="1" applyProtection="1">
      <alignment horizontal="right"/>
      <protection locked="0"/>
    </xf>
    <xf numFmtId="165" fontId="3" fillId="2" borderId="14" xfId="0" applyNumberFormat="1" applyFont="1" applyFill="1" applyBorder="1" applyAlignment="1" applyProtection="1">
      <alignment horizontal="right"/>
      <protection locked="0"/>
    </xf>
    <xf numFmtId="166" fontId="3" fillId="2" borderId="1" xfId="1" applyNumberFormat="1" applyFont="1" applyFill="1" applyBorder="1" applyAlignment="1" applyProtection="1">
      <alignment horizontal="left" wrapText="1"/>
      <protection locked="0"/>
    </xf>
    <xf numFmtId="0" fontId="0" fillId="0" borderId="23" xfId="0" applyBorder="1" applyAlignment="1" applyProtection="1">
      <alignment horizontal="left" wrapText="1"/>
      <protection locked="0"/>
    </xf>
    <xf numFmtId="0" fontId="3" fillId="2" borderId="1" xfId="0" applyFont="1" applyFill="1" applyBorder="1" applyAlignment="1" applyProtection="1">
      <alignment horizontal="left" vertical="top" wrapText="1" indent="1"/>
      <protection locked="0"/>
    </xf>
    <xf numFmtId="165" fontId="3" fillId="2" borderId="11" xfId="0" applyNumberFormat="1" applyFont="1" applyFill="1" applyBorder="1" applyAlignment="1" applyProtection="1">
      <alignment horizontal="left"/>
      <protection locked="0"/>
    </xf>
    <xf numFmtId="165" fontId="3" fillId="2" borderId="8" xfId="0" applyNumberFormat="1" applyFont="1" applyFill="1" applyBorder="1" applyAlignment="1" applyProtection="1">
      <alignment horizontal="right"/>
      <protection locked="0"/>
    </xf>
    <xf numFmtId="165" fontId="3" fillId="2" borderId="12" xfId="0" applyNumberFormat="1" applyFont="1" applyFill="1" applyBorder="1" applyAlignment="1" applyProtection="1">
      <alignment horizontal="right"/>
      <protection locked="0"/>
    </xf>
    <xf numFmtId="165" fontId="2" fillId="0" borderId="10" xfId="0" applyNumberFormat="1" applyFont="1" applyBorder="1"/>
    <xf numFmtId="165" fontId="2" fillId="0" borderId="14" xfId="0" applyNumberFormat="1" applyFont="1" applyBorder="1"/>
    <xf numFmtId="0" fontId="11" fillId="0" borderId="0" xfId="0"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26" fillId="0" borderId="66" xfId="0" quotePrefix="1" applyFont="1" applyBorder="1" applyAlignment="1" applyProtection="1">
      <alignment horizontal="left" wrapText="1"/>
      <protection locked="0"/>
    </xf>
    <xf numFmtId="0" fontId="26" fillId="0" borderId="23" xfId="0" quotePrefix="1" applyFont="1" applyBorder="1" applyAlignment="1" applyProtection="1">
      <alignment horizontal="left" wrapText="1"/>
      <protection locked="0"/>
    </xf>
    <xf numFmtId="0" fontId="26" fillId="0" borderId="65" xfId="0" quotePrefix="1" applyFont="1" applyBorder="1" applyAlignment="1" applyProtection="1">
      <alignment horizontal="left" wrapText="1"/>
      <protection locked="0"/>
    </xf>
    <xf numFmtId="0" fontId="10" fillId="0" borderId="60" xfId="0" quotePrefix="1" applyFont="1" applyBorder="1" applyAlignment="1" applyProtection="1">
      <alignment horizontal="left" wrapText="1"/>
      <protection locked="0"/>
    </xf>
    <xf numFmtId="0" fontId="10" fillId="0" borderId="20" xfId="0" applyFont="1" applyBorder="1" applyAlignment="1" applyProtection="1">
      <alignment horizontal="left" wrapText="1"/>
      <protection locked="0"/>
    </xf>
    <xf numFmtId="0" fontId="10" fillId="0" borderId="62" xfId="0" applyFont="1" applyBorder="1" applyAlignment="1" applyProtection="1">
      <alignment horizontal="left" wrapText="1"/>
      <protection locked="0"/>
    </xf>
    <xf numFmtId="165" fontId="3" fillId="2" borderId="4" xfId="0" applyNumberFormat="1" applyFont="1" applyFill="1" applyBorder="1" applyAlignment="1" applyProtection="1">
      <alignment horizontal="right"/>
      <protection locked="0"/>
    </xf>
    <xf numFmtId="165" fontId="3" fillId="2" borderId="13" xfId="0" applyNumberFormat="1" applyFont="1" applyFill="1" applyBorder="1" applyAlignment="1" applyProtection="1">
      <alignment horizontal="right"/>
      <protection locked="0"/>
    </xf>
    <xf numFmtId="0" fontId="3" fillId="2" borderId="23" xfId="0" applyFont="1" applyFill="1" applyBorder="1" applyAlignment="1" applyProtection="1">
      <alignment horizontal="left"/>
      <protection locked="0"/>
    </xf>
    <xf numFmtId="0" fontId="3" fillId="2" borderId="32" xfId="0" applyFont="1" applyFill="1" applyBorder="1" applyAlignment="1" applyProtection="1">
      <alignment horizontal="left"/>
      <protection locked="0"/>
    </xf>
    <xf numFmtId="0" fontId="3" fillId="2" borderId="20"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10" fillId="0" borderId="59" xfId="0" quotePrefix="1" applyFont="1" applyBorder="1" applyAlignment="1" applyProtection="1">
      <alignment horizontal="left"/>
      <protection locked="0"/>
    </xf>
    <xf numFmtId="0" fontId="10" fillId="0" borderId="17" xfId="0" quotePrefix="1" applyFont="1" applyBorder="1" applyAlignment="1" applyProtection="1">
      <alignment horizontal="left"/>
      <protection locked="0"/>
    </xf>
    <xf numFmtId="0" fontId="10" fillId="0" borderId="58" xfId="0" quotePrefix="1" applyFont="1" applyBorder="1" applyAlignment="1" applyProtection="1">
      <alignment horizontal="left"/>
      <protection locked="0"/>
    </xf>
    <xf numFmtId="165" fontId="3" fillId="2" borderId="10" xfId="1" applyNumberFormat="1" applyFont="1" applyFill="1" applyBorder="1" applyAlignment="1" applyProtection="1">
      <alignment horizontal="right"/>
      <protection locked="0"/>
    </xf>
    <xf numFmtId="165" fontId="3" fillId="2" borderId="14" xfId="1" applyNumberFormat="1" applyFont="1" applyFill="1" applyBorder="1" applyAlignment="1" applyProtection="1">
      <alignment horizontal="right"/>
      <protection locked="0"/>
    </xf>
    <xf numFmtId="10" fontId="3" fillId="2" borderId="10" xfId="2" applyNumberFormat="1" applyFont="1" applyFill="1" applyBorder="1" applyAlignment="1" applyProtection="1">
      <alignment horizontal="right"/>
      <protection locked="0"/>
    </xf>
    <xf numFmtId="10" fontId="3" fillId="2" borderId="14" xfId="2" applyNumberFormat="1" applyFont="1" applyFill="1" applyBorder="1" applyAlignment="1" applyProtection="1">
      <alignment horizontal="right"/>
      <protection locked="0"/>
    </xf>
    <xf numFmtId="0" fontId="3" fillId="0" borderId="4"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3" xfId="0" applyFont="1" applyBorder="1" applyAlignment="1" applyProtection="1">
      <alignment horizontal="center"/>
      <protection locked="0"/>
    </xf>
    <xf numFmtId="165" fontId="2" fillId="0" borderId="10" xfId="1" applyNumberFormat="1" applyFont="1" applyBorder="1" applyAlignment="1" applyProtection="1">
      <alignment horizontal="right"/>
    </xf>
    <xf numFmtId="165" fontId="2" fillId="0" borderId="14" xfId="1" applyNumberFormat="1" applyFont="1" applyBorder="1" applyAlignment="1" applyProtection="1">
      <alignment horizontal="right"/>
    </xf>
    <xf numFmtId="0" fontId="3" fillId="0" borderId="7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66"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65" xfId="0" applyFont="1" applyBorder="1" applyAlignment="1" applyProtection="1">
      <alignment horizontal="left" vertical="top" wrapText="1"/>
      <protection locked="0"/>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2" borderId="4" xfId="1" applyNumberFormat="1" applyFont="1" applyFill="1" applyBorder="1" applyAlignment="1" applyProtection="1">
      <alignment horizontal="left" vertical="top" wrapText="1"/>
      <protection locked="0"/>
    </xf>
    <xf numFmtId="0" fontId="3" fillId="2" borderId="13" xfId="1" applyNumberFormat="1" applyFont="1" applyFill="1" applyBorder="1" applyAlignment="1" applyProtection="1">
      <alignment horizontal="left" vertical="top" wrapText="1"/>
      <protection locked="0"/>
    </xf>
    <xf numFmtId="0" fontId="3" fillId="2" borderId="6" xfId="1" applyNumberFormat="1" applyFont="1" applyFill="1" applyBorder="1" applyAlignment="1" applyProtection="1">
      <alignment horizontal="left" vertical="top" wrapText="1"/>
      <protection locked="0"/>
    </xf>
    <xf numFmtId="0" fontId="3" fillId="2" borderId="15" xfId="1" applyNumberFormat="1" applyFont="1" applyFill="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3" fillId="2" borderId="71"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2" fillId="0" borderId="0" xfId="0" applyFont="1" applyAlignment="1">
      <alignment horizontal="center"/>
    </xf>
    <xf numFmtId="0" fontId="10" fillId="0" borderId="0" xfId="0" quotePrefix="1" applyFont="1" applyAlignment="1" applyProtection="1">
      <alignment horizontal="left"/>
      <protection locked="0"/>
    </xf>
    <xf numFmtId="0" fontId="10" fillId="0" borderId="0" xfId="0" applyFont="1" applyAlignment="1" applyProtection="1">
      <alignment horizontal="left"/>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10" fillId="0" borderId="0" xfId="0" quotePrefix="1" applyFont="1" applyAlignment="1" applyProtection="1">
      <alignment horizontal="left" wrapText="1"/>
      <protection locked="0"/>
    </xf>
    <xf numFmtId="0" fontId="3" fillId="0" borderId="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7" fillId="0" borderId="59" xfId="0" quotePrefix="1" applyFont="1" applyBorder="1" applyAlignment="1" applyProtection="1">
      <alignment horizontal="left" vertical="top" wrapText="1"/>
      <protection locked="0"/>
    </xf>
    <xf numFmtId="0" fontId="7" fillId="0" borderId="17" xfId="0" quotePrefix="1" applyFont="1" applyBorder="1" applyAlignment="1" applyProtection="1">
      <alignment horizontal="left" vertical="top" wrapText="1"/>
      <protection locked="0"/>
    </xf>
    <xf numFmtId="0" fontId="7" fillId="0" borderId="58" xfId="0" quotePrefix="1" applyFont="1" applyBorder="1" applyAlignment="1" applyProtection="1">
      <alignment horizontal="left" vertical="top" wrapText="1"/>
      <protection locked="0"/>
    </xf>
    <xf numFmtId="0" fontId="7" fillId="0" borderId="60" xfId="0" quotePrefix="1" applyFont="1" applyBorder="1" applyAlignment="1" applyProtection="1">
      <alignment horizontal="left" vertical="top" wrapText="1"/>
      <protection locked="0"/>
    </xf>
    <xf numFmtId="0" fontId="7" fillId="0" borderId="20" xfId="0" quotePrefix="1" applyFont="1" applyBorder="1" applyAlignment="1" applyProtection="1">
      <alignment horizontal="left" vertical="top" wrapText="1"/>
      <protection locked="0"/>
    </xf>
    <xf numFmtId="0" fontId="7" fillId="0" borderId="62" xfId="0" quotePrefix="1" applyFont="1" applyBorder="1" applyAlignment="1" applyProtection="1">
      <alignment horizontal="left" vertical="top" wrapText="1"/>
      <protection locked="0"/>
    </xf>
    <xf numFmtId="0" fontId="2" fillId="0" borderId="0" xfId="0" applyFont="1" applyAlignment="1" applyProtection="1">
      <alignment horizontal="center" vertical="center"/>
      <protection locked="0"/>
    </xf>
    <xf numFmtId="0" fontId="11" fillId="0" borderId="4"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1"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3"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10" fillId="0" borderId="59" xfId="0" quotePrefix="1"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58" xfId="0" applyFont="1" applyBorder="1" applyAlignment="1" applyProtection="1">
      <alignment horizontal="left" vertical="center"/>
      <protection locked="0"/>
    </xf>
    <xf numFmtId="0" fontId="10" fillId="0" borderId="31" xfId="0" quotePrefix="1" applyFont="1" applyBorder="1" applyAlignment="1" applyProtection="1">
      <alignment horizontal="left" vertical="top" wrapText="1"/>
      <protection locked="0"/>
    </xf>
    <xf numFmtId="0" fontId="3" fillId="2" borderId="39" xfId="0" applyFont="1" applyFill="1" applyBorder="1" applyAlignment="1" applyProtection="1">
      <alignment horizontal="left"/>
      <protection locked="0"/>
    </xf>
    <xf numFmtId="0" fontId="3" fillId="2" borderId="40" xfId="0" applyFont="1" applyFill="1" applyBorder="1" applyAlignment="1" applyProtection="1">
      <alignment horizontal="left"/>
      <protection locked="0"/>
    </xf>
    <xf numFmtId="0" fontId="3" fillId="2" borderId="41" xfId="0" applyFont="1" applyFill="1" applyBorder="1" applyAlignment="1" applyProtection="1">
      <alignment horizontal="left"/>
      <protection locked="0"/>
    </xf>
    <xf numFmtId="0" fontId="3" fillId="2" borderId="34" xfId="0" applyFont="1" applyFill="1" applyBorder="1" applyAlignment="1" applyProtection="1">
      <alignment horizontal="left"/>
      <protection locked="0"/>
    </xf>
    <xf numFmtId="0" fontId="3" fillId="2" borderId="15" xfId="0" applyFont="1" applyFill="1" applyBorder="1" applyAlignment="1" applyProtection="1">
      <alignment horizontal="left"/>
      <protection locked="0"/>
    </xf>
    <xf numFmtId="165" fontId="3" fillId="2" borderId="1" xfId="0" applyNumberFormat="1" applyFont="1" applyFill="1" applyBorder="1" applyAlignment="1" applyProtection="1">
      <alignment horizontal="left"/>
      <protection locked="0"/>
    </xf>
    <xf numFmtId="165" fontId="3" fillId="2" borderId="15" xfId="0" applyNumberFormat="1" applyFont="1" applyFill="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1" xfId="0" applyFont="1" applyBorder="1" applyAlignment="1" applyProtection="1">
      <alignment horizontal="left"/>
      <protection locked="0"/>
    </xf>
    <xf numFmtId="165" fontId="3" fillId="2" borderId="20" xfId="0" applyNumberFormat="1" applyFont="1" applyFill="1" applyBorder="1" applyAlignment="1" applyProtection="1">
      <alignment horizontal="left"/>
      <protection locked="0"/>
    </xf>
    <xf numFmtId="165" fontId="3" fillId="2" borderId="24" xfId="0" applyNumberFormat="1" applyFont="1" applyFill="1" applyBorder="1" applyAlignment="1" applyProtection="1">
      <alignment horizontal="left"/>
      <protection locked="0"/>
    </xf>
    <xf numFmtId="0" fontId="15" fillId="2" borderId="1" xfId="0" applyFont="1" applyFill="1" applyBorder="1" applyProtection="1">
      <protection locked="0"/>
    </xf>
    <xf numFmtId="0" fontId="0" fillId="2" borderId="1" xfId="0" applyFill="1" applyBorder="1" applyProtection="1">
      <protection locked="0"/>
    </xf>
    <xf numFmtId="0" fontId="15" fillId="0" borderId="0" xfId="0" applyFont="1" applyAlignment="1" applyProtection="1">
      <alignment vertical="top" wrapText="1"/>
      <protection locked="0"/>
    </xf>
    <xf numFmtId="0" fontId="0" fillId="0" borderId="0" xfId="0" applyAlignment="1" applyProtection="1">
      <alignment vertical="top" wrapText="1"/>
      <protection locked="0"/>
    </xf>
    <xf numFmtId="0" fontId="15" fillId="0" borderId="0" xfId="0" applyFont="1" applyProtection="1">
      <protection locked="0"/>
    </xf>
    <xf numFmtId="0" fontId="15" fillId="2" borderId="1" xfId="0" applyFont="1" applyFill="1" applyBorder="1" applyAlignment="1" applyProtection="1">
      <alignment horizontal="center"/>
      <protection locked="0"/>
    </xf>
    <xf numFmtId="165" fontId="19" fillId="0" borderId="1" xfId="0" applyNumberFormat="1" applyFont="1" applyBorder="1" applyAlignment="1">
      <alignment horizontal="left"/>
    </xf>
    <xf numFmtId="165" fontId="20" fillId="0" borderId="1" xfId="0" applyNumberFormat="1" applyFont="1" applyBorder="1" applyAlignment="1">
      <alignment horizontal="left"/>
    </xf>
    <xf numFmtId="165" fontId="19" fillId="0" borderId="1" xfId="0" applyNumberFormat="1" applyFont="1" applyBorder="1"/>
    <xf numFmtId="165" fontId="20" fillId="0" borderId="1" xfId="0" applyNumberFormat="1" applyFont="1" applyBorder="1"/>
    <xf numFmtId="0" fontId="15" fillId="2" borderId="1" xfId="0" applyFont="1" applyFill="1" applyBorder="1" applyAlignment="1" applyProtection="1">
      <alignment horizontal="left"/>
      <protection locked="0"/>
    </xf>
    <xf numFmtId="0" fontId="0" fillId="2" borderId="1" xfId="0" applyFill="1" applyBorder="1" applyAlignment="1" applyProtection="1">
      <alignment horizontal="left"/>
      <protection locked="0"/>
    </xf>
    <xf numFmtId="0" fontId="15"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5"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left" vertical="top"/>
      <protection locked="0"/>
    </xf>
    <xf numFmtId="49" fontId="3" fillId="2" borderId="1" xfId="0" applyNumberFormat="1" applyFont="1" applyFill="1" applyBorder="1" applyAlignment="1" applyProtection="1">
      <alignment wrapText="1"/>
      <protection locked="0"/>
    </xf>
    <xf numFmtId="0" fontId="3" fillId="0" borderId="3" xfId="0" applyFont="1" applyBorder="1" applyAlignment="1" applyProtection="1">
      <alignment horizontal="center" vertical="center"/>
      <protection locked="0"/>
    </xf>
    <xf numFmtId="49" fontId="3" fillId="0" borderId="3" xfId="0" applyNumberFormat="1" applyFont="1" applyBorder="1" applyAlignment="1" applyProtection="1">
      <alignment horizontal="center" vertical="top"/>
      <protection locked="0"/>
    </xf>
    <xf numFmtId="0" fontId="3" fillId="0" borderId="3" xfId="0" applyFont="1" applyBorder="1" applyProtection="1">
      <protection locked="0"/>
    </xf>
    <xf numFmtId="0" fontId="2" fillId="0" borderId="1" xfId="0" applyFont="1" applyBorder="1" applyAlignment="1">
      <alignment horizontal="center" vertical="center"/>
    </xf>
    <xf numFmtId="0" fontId="3" fillId="0" borderId="1" xfId="0" applyFont="1" applyBorder="1" applyAlignment="1">
      <alignment horizontal="center" vertical="center"/>
    </xf>
    <xf numFmtId="49" fontId="3" fillId="2" borderId="1" xfId="0" applyNumberFormat="1" applyFont="1" applyFill="1" applyBorder="1" applyAlignment="1" applyProtection="1">
      <alignment horizontal="left" wrapText="1"/>
      <protection locked="0"/>
    </xf>
    <xf numFmtId="0" fontId="3" fillId="0" borderId="3" xfId="0" applyFont="1" applyBorder="1" applyAlignment="1" applyProtection="1">
      <alignment horizontal="center" vertical="center" wrapText="1"/>
      <protection locked="0"/>
    </xf>
    <xf numFmtId="49" fontId="3" fillId="0" borderId="0" xfId="0" applyNumberFormat="1"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49" fontId="6" fillId="2" borderId="0" xfId="0" applyNumberFormat="1" applyFont="1" applyFill="1" applyAlignment="1" applyProtection="1">
      <alignment horizontal="left" vertical="top" wrapText="1"/>
      <protection locked="0"/>
    </xf>
    <xf numFmtId="49" fontId="3" fillId="2" borderId="0" xfId="0" applyNumberFormat="1" applyFont="1" applyFill="1" applyAlignment="1" applyProtection="1">
      <alignment vertical="top" wrapText="1"/>
      <protection locked="0"/>
    </xf>
    <xf numFmtId="49" fontId="3" fillId="2" borderId="0" xfId="0" applyNumberFormat="1" applyFont="1" applyFill="1" applyAlignment="1" applyProtection="1">
      <alignment horizontal="left" wrapText="1"/>
      <protection locked="0"/>
    </xf>
    <xf numFmtId="0" fontId="3" fillId="2" borderId="0" xfId="0" applyFont="1" applyFill="1" applyAlignment="1" applyProtection="1">
      <alignment vertical="top"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 xfId="0" applyFont="1" applyBorder="1" applyAlignment="1">
      <alignment horizontal="left"/>
    </xf>
    <xf numFmtId="0" fontId="3" fillId="0" borderId="2" xfId="0" applyFont="1" applyBorder="1" applyAlignment="1">
      <alignment horizontal="left"/>
    </xf>
    <xf numFmtId="0" fontId="3" fillId="2" borderId="1" xfId="0" applyFont="1" applyFill="1" applyBorder="1" applyAlignment="1" applyProtection="1">
      <alignment wrapText="1"/>
      <protection locked="0"/>
    </xf>
    <xf numFmtId="0" fontId="3" fillId="0" borderId="1" xfId="0" applyFont="1" applyBorder="1" applyAlignment="1" applyProtection="1">
      <alignment wrapText="1"/>
      <protection locked="0"/>
    </xf>
    <xf numFmtId="49" fontId="3" fillId="2" borderId="1" xfId="0" applyNumberFormat="1" applyFont="1" applyFill="1" applyBorder="1" applyProtection="1">
      <protection locked="0"/>
    </xf>
    <xf numFmtId="49" fontId="0" fillId="2" borderId="1" xfId="0" applyNumberFormat="1" applyFill="1" applyBorder="1" applyProtection="1">
      <protection locked="0"/>
    </xf>
    <xf numFmtId="49" fontId="0" fillId="0" borderId="1" xfId="0" applyNumberFormat="1" applyBorder="1" applyProtection="1">
      <protection locked="0"/>
    </xf>
    <xf numFmtId="49" fontId="3" fillId="2" borderId="1" xfId="0" applyNumberFormat="1" applyFon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49" fontId="10" fillId="0" borderId="3" xfId="0" applyNumberFormat="1" applyFont="1" applyBorder="1" applyAlignment="1" applyProtection="1">
      <alignment horizontal="center" vertical="top"/>
      <protection locked="0"/>
    </xf>
    <xf numFmtId="0" fontId="30" fillId="0" borderId="3" xfId="0" applyFont="1" applyBorder="1" applyAlignment="1" applyProtection="1">
      <alignment horizontal="center" vertical="top"/>
      <protection locked="0"/>
    </xf>
    <xf numFmtId="0" fontId="10" fillId="0" borderId="3" xfId="0" applyFont="1" applyBorder="1" applyAlignment="1" applyProtection="1">
      <alignment horizontal="center" vertical="top"/>
      <protection locked="0"/>
    </xf>
    <xf numFmtId="49" fontId="0" fillId="2" borderId="1" xfId="0" applyNumberFormat="1" applyFill="1" applyBorder="1" applyAlignment="1" applyProtection="1">
      <alignment horizontal="left"/>
      <protection locked="0"/>
    </xf>
    <xf numFmtId="0" fontId="10" fillId="0" borderId="3" xfId="0" applyFont="1" applyBorder="1" applyAlignment="1" applyProtection="1">
      <alignment horizontal="left" vertical="top"/>
      <protection locked="0"/>
    </xf>
    <xf numFmtId="49" fontId="23" fillId="0" borderId="3" xfId="0" applyNumberFormat="1" applyFont="1" applyBorder="1" applyAlignment="1" applyProtection="1">
      <alignment horizontal="center" vertical="top"/>
      <protection locked="0"/>
    </xf>
    <xf numFmtId="0" fontId="0" fillId="0" borderId="3" xfId="0" applyBorder="1" applyAlignment="1" applyProtection="1">
      <alignment horizontal="center" vertical="top"/>
      <protection locked="0"/>
    </xf>
    <xf numFmtId="0" fontId="10" fillId="0" borderId="0" xfId="0" applyFont="1" applyAlignment="1" applyProtection="1">
      <alignment horizontal="center" vertical="top"/>
      <protection locked="0"/>
    </xf>
    <xf numFmtId="0" fontId="2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3" fillId="2" borderId="1" xfId="0" applyNumberFormat="1" applyFont="1" applyFill="1" applyBorder="1" applyAlignment="1" applyProtection="1">
      <alignment horizontal="center" wrapText="1"/>
      <protection locked="0"/>
    </xf>
    <xf numFmtId="49" fontId="0" fillId="2" borderId="1" xfId="0" applyNumberFormat="1" applyFill="1" applyBorder="1" applyAlignment="1" applyProtection="1">
      <alignment horizontal="center" wrapText="1"/>
      <protection locked="0"/>
    </xf>
    <xf numFmtId="0" fontId="3" fillId="2" borderId="1" xfId="0" applyFont="1" applyFill="1" applyBorder="1" applyAlignment="1" applyProtection="1">
      <alignment horizontal="center"/>
      <protection locked="0"/>
    </xf>
    <xf numFmtId="0" fontId="0" fillId="2" borderId="1" xfId="0" applyFill="1" applyBorder="1" applyAlignment="1" applyProtection="1">
      <alignment horizontal="center"/>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6487-B7A6-874E-A649-49BF2E516B09}">
  <sheetPr>
    <pageSetUpPr fitToPage="1"/>
  </sheetPr>
  <dimension ref="A1:M23"/>
  <sheetViews>
    <sheetView tabSelected="1" view="pageLayout" zoomScaleNormal="100" workbookViewId="0">
      <selection activeCell="A17" sqref="A17:H17"/>
    </sheetView>
  </sheetViews>
  <sheetFormatPr defaultColWidth="10.81640625" defaultRowHeight="14" x14ac:dyDescent="0.3"/>
  <cols>
    <col min="1" max="1" width="10.81640625" style="1"/>
    <col min="2" max="2" width="2.453125" style="1" customWidth="1"/>
    <col min="3" max="7" width="10.81640625" style="1"/>
    <col min="8" max="8" width="21.1796875" style="1" customWidth="1"/>
    <col min="9" max="16384" width="10.81640625" style="1"/>
  </cols>
  <sheetData>
    <row r="1" spans="1:13" x14ac:dyDescent="0.3">
      <c r="A1" s="511" t="s">
        <v>0</v>
      </c>
      <c r="B1" s="511"/>
      <c r="C1" s="511"/>
      <c r="D1" s="511"/>
      <c r="E1" s="511"/>
      <c r="F1" s="511"/>
      <c r="G1" s="511"/>
      <c r="H1" s="511"/>
      <c r="I1" s="2"/>
      <c r="J1" s="2"/>
      <c r="K1" s="2"/>
      <c r="L1" s="2"/>
      <c r="M1" s="2"/>
    </row>
    <row r="2" spans="1:13" x14ac:dyDescent="0.3">
      <c r="A2" s="511" t="s">
        <v>1</v>
      </c>
      <c r="B2" s="511"/>
      <c r="C2" s="511"/>
      <c r="D2" s="511"/>
      <c r="E2" s="511"/>
      <c r="F2" s="511"/>
      <c r="G2" s="511"/>
      <c r="H2" s="511"/>
      <c r="I2" s="2"/>
      <c r="J2" s="2"/>
      <c r="K2" s="2"/>
      <c r="L2" s="2"/>
      <c r="M2" s="2"/>
    </row>
    <row r="4" spans="1:13" ht="47.15" customHeight="1" x14ac:dyDescent="0.3">
      <c r="A4" s="500" t="s">
        <v>893</v>
      </c>
      <c r="B4" s="501"/>
      <c r="C4" s="501"/>
      <c r="D4" s="501"/>
      <c r="E4" s="501"/>
      <c r="F4" s="501"/>
      <c r="G4" s="501"/>
      <c r="H4" s="502"/>
    </row>
    <row r="5" spans="1:13" ht="6" customHeight="1" x14ac:dyDescent="0.3">
      <c r="A5" s="512"/>
      <c r="B5" s="512"/>
      <c r="C5" s="512"/>
      <c r="D5" s="512"/>
      <c r="E5" s="512"/>
      <c r="F5" s="512"/>
      <c r="G5" s="512"/>
      <c r="H5" s="512"/>
    </row>
    <row r="6" spans="1:13" ht="63" customHeight="1" x14ac:dyDescent="0.3">
      <c r="A6" s="500" t="s">
        <v>2</v>
      </c>
      <c r="B6" s="501"/>
      <c r="C6" s="501"/>
      <c r="D6" s="501"/>
      <c r="E6" s="501"/>
      <c r="F6" s="501"/>
      <c r="G6" s="501"/>
      <c r="H6" s="502"/>
    </row>
    <row r="7" spans="1:13" ht="6" customHeight="1" x14ac:dyDescent="0.3">
      <c r="A7" s="509"/>
      <c r="B7" s="509"/>
      <c r="C7" s="509"/>
      <c r="D7" s="509"/>
      <c r="E7" s="509"/>
      <c r="F7" s="509"/>
      <c r="G7" s="509"/>
      <c r="H7" s="509"/>
    </row>
    <row r="8" spans="1:13" ht="15" customHeight="1" x14ac:dyDescent="0.3">
      <c r="A8" s="513" t="s">
        <v>3</v>
      </c>
      <c r="B8" s="513"/>
      <c r="C8" s="513"/>
      <c r="D8" s="513"/>
      <c r="E8" s="513"/>
      <c r="F8" s="513"/>
      <c r="G8" s="513"/>
      <c r="H8" s="513"/>
    </row>
    <row r="9" spans="1:13" ht="45" customHeight="1" x14ac:dyDescent="0.3">
      <c r="A9" s="500" t="s">
        <v>4</v>
      </c>
      <c r="B9" s="501"/>
      <c r="C9" s="501"/>
      <c r="D9" s="501"/>
      <c r="E9" s="501"/>
      <c r="F9" s="501"/>
      <c r="G9" s="501"/>
      <c r="H9" s="502"/>
    </row>
    <row r="10" spans="1:13" ht="30" customHeight="1" x14ac:dyDescent="0.3">
      <c r="A10" s="506"/>
      <c r="B10" s="83" t="s">
        <v>5</v>
      </c>
      <c r="C10" s="501" t="s">
        <v>6</v>
      </c>
      <c r="D10" s="501"/>
      <c r="E10" s="501"/>
      <c r="F10" s="501"/>
      <c r="G10" s="501"/>
      <c r="H10" s="502"/>
    </row>
    <row r="11" spans="1:13" ht="30" customHeight="1" x14ac:dyDescent="0.3">
      <c r="A11" s="507"/>
      <c r="B11" s="83" t="s">
        <v>7</v>
      </c>
      <c r="C11" s="501" t="s">
        <v>8</v>
      </c>
      <c r="D11" s="501"/>
      <c r="E11" s="501"/>
      <c r="F11" s="501"/>
      <c r="G11" s="501"/>
      <c r="H11" s="502"/>
    </row>
    <row r="12" spans="1:13" ht="44.15" customHeight="1" x14ac:dyDescent="0.3">
      <c r="A12" s="508"/>
      <c r="B12" s="83" t="s">
        <v>9</v>
      </c>
      <c r="C12" s="501" t="s">
        <v>10</v>
      </c>
      <c r="D12" s="501"/>
      <c r="E12" s="501"/>
      <c r="F12" s="501"/>
      <c r="G12" s="501"/>
      <c r="H12" s="502"/>
    </row>
    <row r="13" spans="1:13" ht="20" customHeight="1" x14ac:dyDescent="0.3">
      <c r="A13" s="500" t="s">
        <v>11</v>
      </c>
      <c r="B13" s="501"/>
      <c r="C13" s="501"/>
      <c r="D13" s="501"/>
      <c r="E13" s="501"/>
      <c r="F13" s="501"/>
      <c r="G13" s="501"/>
      <c r="H13" s="502"/>
    </row>
    <row r="14" spans="1:13" ht="74.5" customHeight="1" x14ac:dyDescent="0.3">
      <c r="A14" s="500" t="s">
        <v>994</v>
      </c>
      <c r="B14" s="501"/>
      <c r="C14" s="501"/>
      <c r="D14" s="501"/>
      <c r="E14" s="501"/>
      <c r="F14" s="501"/>
      <c r="G14" s="501"/>
      <c r="H14" s="502"/>
    </row>
    <row r="15" spans="1:13" ht="6" customHeight="1" x14ac:dyDescent="0.3">
      <c r="A15" s="509"/>
      <c r="B15" s="509"/>
      <c r="C15" s="509"/>
      <c r="D15" s="509"/>
      <c r="E15" s="509"/>
      <c r="F15" s="509"/>
      <c r="G15" s="509"/>
      <c r="H15" s="509"/>
    </row>
    <row r="16" spans="1:13" ht="22" customHeight="1" x14ac:dyDescent="0.3">
      <c r="A16" s="503" t="s">
        <v>12</v>
      </c>
      <c r="B16" s="504"/>
      <c r="C16" s="504"/>
      <c r="D16" s="504"/>
      <c r="E16" s="504"/>
      <c r="F16" s="504"/>
      <c r="G16" s="504"/>
      <c r="H16" s="505"/>
    </row>
    <row r="17" spans="1:8" ht="84.65" customHeight="1" x14ac:dyDescent="0.3">
      <c r="A17" s="500" t="s">
        <v>1024</v>
      </c>
      <c r="B17" s="501"/>
      <c r="C17" s="501"/>
      <c r="D17" s="501"/>
      <c r="E17" s="501"/>
      <c r="F17" s="501"/>
      <c r="G17" s="501"/>
      <c r="H17" s="502"/>
    </row>
    <row r="18" spans="1:8" ht="6" customHeight="1" x14ac:dyDescent="0.3">
      <c r="A18" s="510"/>
      <c r="B18" s="510"/>
      <c r="C18" s="510"/>
      <c r="D18" s="510"/>
      <c r="E18" s="510"/>
      <c r="F18" s="510"/>
      <c r="G18" s="510"/>
      <c r="H18" s="510"/>
    </row>
    <row r="19" spans="1:8" ht="87" customHeight="1" x14ac:dyDescent="0.3">
      <c r="A19" s="500" t="s">
        <v>894</v>
      </c>
      <c r="B19" s="501"/>
      <c r="C19" s="501"/>
      <c r="D19" s="501"/>
      <c r="E19" s="501"/>
      <c r="F19" s="501"/>
      <c r="G19" s="501"/>
      <c r="H19" s="502"/>
    </row>
    <row r="20" spans="1:8" ht="6" customHeight="1" x14ac:dyDescent="0.3">
      <c r="A20" s="509"/>
      <c r="B20" s="509"/>
      <c r="C20" s="509"/>
      <c r="D20" s="509"/>
      <c r="E20" s="509"/>
      <c r="F20" s="509"/>
      <c r="G20" s="509"/>
      <c r="H20" s="509"/>
    </row>
    <row r="21" spans="1:8" ht="30" customHeight="1" x14ac:dyDescent="0.3">
      <c r="A21" s="500" t="s">
        <v>13</v>
      </c>
      <c r="B21" s="501"/>
      <c r="C21" s="501"/>
      <c r="D21" s="501"/>
      <c r="E21" s="501"/>
      <c r="F21" s="501"/>
      <c r="G21" s="501"/>
      <c r="H21" s="502"/>
    </row>
    <row r="22" spans="1:8" ht="6" customHeight="1" x14ac:dyDescent="0.3">
      <c r="A22" s="509"/>
      <c r="B22" s="509"/>
      <c r="C22" s="509"/>
      <c r="D22" s="509"/>
      <c r="E22" s="509"/>
      <c r="F22" s="509"/>
      <c r="G22" s="509"/>
      <c r="H22" s="509"/>
    </row>
    <row r="23" spans="1:8" ht="16" customHeight="1" x14ac:dyDescent="0.3">
      <c r="A23" s="500" t="s">
        <v>14</v>
      </c>
      <c r="B23" s="501"/>
      <c r="C23" s="501"/>
      <c r="D23" s="501"/>
      <c r="E23" s="501"/>
      <c r="F23" s="501"/>
      <c r="G23" s="501"/>
      <c r="H23" s="502"/>
    </row>
  </sheetData>
  <sheetProtection algorithmName="SHA-512" hashValue="dGqF/oQ+izyyknZW7QA21MAI1MjGA2mRKGK1HQwqeoNwhImWwYTT4eAHfnOjlMPcC7xdbLfNzZDvjK1OWM5cRg==" saltValue="E+4txWT3am0Gnu4Tkwdp5Q==" spinCount="100000" sheet="1" objects="1" scenarios="1"/>
  <mergeCells count="23">
    <mergeCell ref="A9:H9"/>
    <mergeCell ref="A1:H1"/>
    <mergeCell ref="A2:H2"/>
    <mergeCell ref="A4:H4"/>
    <mergeCell ref="A6:H6"/>
    <mergeCell ref="A5:H5"/>
    <mergeCell ref="A7:H7"/>
    <mergeCell ref="A8:H8"/>
    <mergeCell ref="A17:H17"/>
    <mergeCell ref="A19:H19"/>
    <mergeCell ref="A21:H21"/>
    <mergeCell ref="A23:H23"/>
    <mergeCell ref="C10:H10"/>
    <mergeCell ref="C11:H11"/>
    <mergeCell ref="C12:H12"/>
    <mergeCell ref="A13:H13"/>
    <mergeCell ref="A14:H14"/>
    <mergeCell ref="A16:H16"/>
    <mergeCell ref="A10:A12"/>
    <mergeCell ref="A15:H15"/>
    <mergeCell ref="A18:H18"/>
    <mergeCell ref="A20:H20"/>
    <mergeCell ref="A22:H22"/>
  </mergeCells>
  <pageMargins left="0.7" right="0.7" top="0.75" bottom="0.75" header="0.3" footer="0.3"/>
  <pageSetup fitToHeight="0" orientation="portrait" horizontalDpi="1200" verticalDpi="1200"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FE6ED-BD35-9D49-8AB3-98303BA089A5}">
  <sheetPr>
    <pageSetUpPr fitToPage="1"/>
  </sheetPr>
  <dimension ref="A1:M73"/>
  <sheetViews>
    <sheetView view="pageLayout" zoomScaleNormal="100" workbookViewId="0">
      <selection activeCell="A12" sqref="A12:H12"/>
    </sheetView>
  </sheetViews>
  <sheetFormatPr defaultColWidth="10.81640625" defaultRowHeight="14" x14ac:dyDescent="0.3"/>
  <cols>
    <col min="1" max="1" width="2.81640625" style="1" customWidth="1"/>
    <col min="2" max="2" width="15.81640625" style="1" customWidth="1"/>
    <col min="3" max="7" width="10.81640625" style="1"/>
    <col min="8" max="8" width="13.81640625" style="1" customWidth="1"/>
    <col min="9" max="16384" width="10.81640625" style="1"/>
  </cols>
  <sheetData>
    <row r="1" spans="1:11" ht="18" customHeight="1" x14ac:dyDescent="0.3">
      <c r="A1" s="511" t="s">
        <v>0</v>
      </c>
      <c r="B1" s="511"/>
      <c r="C1" s="511"/>
      <c r="D1" s="511"/>
      <c r="E1" s="511"/>
      <c r="F1" s="511"/>
      <c r="G1" s="511"/>
      <c r="H1" s="511"/>
      <c r="I1" s="2"/>
      <c r="J1" s="2"/>
      <c r="K1" s="2"/>
    </row>
    <row r="2" spans="1:11" ht="13" customHeight="1" x14ac:dyDescent="0.3">
      <c r="A2" s="511" t="s">
        <v>15</v>
      </c>
      <c r="B2" s="511"/>
      <c r="C2" s="511"/>
      <c r="D2" s="511"/>
      <c r="E2" s="511"/>
      <c r="F2" s="511"/>
      <c r="G2" s="511"/>
      <c r="H2" s="511"/>
      <c r="I2" s="2"/>
      <c r="J2" s="2"/>
      <c r="K2" s="2"/>
    </row>
    <row r="3" spans="1:11" ht="3" customHeight="1" x14ac:dyDescent="0.3"/>
    <row r="4" spans="1:11" ht="31" customHeight="1" x14ac:dyDescent="0.3">
      <c r="A4" s="500" t="s">
        <v>16</v>
      </c>
      <c r="B4" s="501"/>
      <c r="C4" s="501"/>
      <c r="D4" s="501"/>
      <c r="E4" s="501"/>
      <c r="F4" s="501"/>
      <c r="G4" s="501"/>
      <c r="H4" s="502"/>
    </row>
    <row r="5" spans="1:11" ht="3.5" customHeight="1" x14ac:dyDescent="0.3">
      <c r="A5" s="514"/>
      <c r="B5" s="514"/>
      <c r="C5" s="514"/>
      <c r="D5" s="514"/>
      <c r="E5" s="514"/>
      <c r="F5" s="514"/>
      <c r="G5" s="514"/>
      <c r="H5" s="514"/>
    </row>
    <row r="6" spans="1:11" ht="44.15" customHeight="1" x14ac:dyDescent="0.3">
      <c r="A6" s="500" t="s">
        <v>17</v>
      </c>
      <c r="B6" s="501"/>
      <c r="C6" s="501"/>
      <c r="D6" s="501"/>
      <c r="E6" s="501"/>
      <c r="F6" s="501"/>
      <c r="G6" s="501"/>
      <c r="H6" s="502"/>
    </row>
    <row r="7" spans="1:11" ht="4.5" customHeight="1" x14ac:dyDescent="0.3">
      <c r="A7" s="514"/>
      <c r="B7" s="514"/>
      <c r="C7" s="514"/>
      <c r="D7" s="514"/>
      <c r="E7" s="514"/>
      <c r="F7" s="514"/>
      <c r="G7" s="514"/>
      <c r="H7" s="514"/>
    </row>
    <row r="8" spans="1:11" ht="34.5" customHeight="1" x14ac:dyDescent="0.3">
      <c r="A8" s="500" t="s">
        <v>18</v>
      </c>
      <c r="B8" s="501"/>
      <c r="C8" s="501"/>
      <c r="D8" s="501"/>
      <c r="E8" s="501"/>
      <c r="F8" s="501"/>
      <c r="G8" s="501"/>
      <c r="H8" s="502"/>
    </row>
    <row r="9" spans="1:11" ht="3.5" customHeight="1" x14ac:dyDescent="0.3">
      <c r="A9" s="518"/>
      <c r="B9" s="518"/>
      <c r="C9" s="518"/>
      <c r="D9" s="518"/>
      <c r="E9" s="518"/>
      <c r="F9" s="518"/>
      <c r="G9" s="518"/>
      <c r="H9" s="518"/>
    </row>
    <row r="10" spans="1:11" ht="59.15" customHeight="1" x14ac:dyDescent="0.3">
      <c r="A10" s="500" t="s">
        <v>973</v>
      </c>
      <c r="B10" s="501"/>
      <c r="C10" s="501"/>
      <c r="D10" s="501"/>
      <c r="E10" s="501"/>
      <c r="F10" s="501"/>
      <c r="G10" s="501"/>
      <c r="H10" s="502"/>
    </row>
    <row r="11" spans="1:11" ht="4" customHeight="1" x14ac:dyDescent="0.3">
      <c r="A11" s="518"/>
      <c r="B11" s="518"/>
      <c r="C11" s="518"/>
      <c r="D11" s="518"/>
      <c r="E11" s="518"/>
      <c r="F11" s="518"/>
      <c r="G11" s="518"/>
      <c r="H11" s="518"/>
    </row>
    <row r="12" spans="1:11" ht="157.5" customHeight="1" x14ac:dyDescent="0.3">
      <c r="A12" s="519" t="s">
        <v>1048</v>
      </c>
      <c r="B12" s="519"/>
      <c r="C12" s="519"/>
      <c r="D12" s="519"/>
      <c r="E12" s="519"/>
      <c r="F12" s="519"/>
      <c r="G12" s="519"/>
      <c r="H12" s="519"/>
    </row>
    <row r="13" spans="1:11" ht="3.5" customHeight="1" x14ac:dyDescent="0.3">
      <c r="A13" s="514"/>
      <c r="B13" s="514"/>
      <c r="C13" s="514"/>
      <c r="D13" s="514"/>
      <c r="E13" s="514"/>
      <c r="F13" s="514"/>
      <c r="G13" s="514"/>
      <c r="H13" s="514"/>
    </row>
    <row r="14" spans="1:11" ht="29.15" customHeight="1" x14ac:dyDescent="0.3">
      <c r="A14" s="500" t="s">
        <v>19</v>
      </c>
      <c r="B14" s="501"/>
      <c r="C14" s="501"/>
      <c r="D14" s="501"/>
      <c r="E14" s="501"/>
      <c r="F14" s="501"/>
      <c r="G14" s="501"/>
      <c r="H14" s="502"/>
    </row>
    <row r="15" spans="1:11" ht="3.5" customHeight="1" x14ac:dyDescent="0.3">
      <c r="A15" s="514"/>
      <c r="B15" s="514"/>
      <c r="C15" s="514"/>
      <c r="D15" s="514"/>
      <c r="E15" s="514"/>
      <c r="F15" s="514"/>
      <c r="G15" s="514"/>
      <c r="H15" s="514"/>
    </row>
    <row r="16" spans="1:11" ht="30" customHeight="1" x14ac:dyDescent="0.3">
      <c r="A16" s="500" t="s">
        <v>20</v>
      </c>
      <c r="B16" s="501"/>
      <c r="C16" s="501"/>
      <c r="D16" s="501"/>
      <c r="E16" s="501"/>
      <c r="F16" s="501"/>
      <c r="G16" s="501"/>
      <c r="H16" s="502"/>
    </row>
    <row r="17" spans="1:8" x14ac:dyDescent="0.3">
      <c r="A17" s="500" t="s">
        <v>21</v>
      </c>
      <c r="B17" s="501"/>
      <c r="C17" s="501"/>
      <c r="D17" s="501"/>
      <c r="E17" s="501"/>
      <c r="F17" s="501"/>
      <c r="G17" s="501"/>
      <c r="H17" s="502"/>
    </row>
    <row r="18" spans="1:8" ht="14.15" customHeight="1" x14ac:dyDescent="0.3">
      <c r="A18" s="515"/>
      <c r="B18" s="501" t="s">
        <v>22</v>
      </c>
      <c r="C18" s="501"/>
      <c r="D18" s="501"/>
      <c r="E18" s="501"/>
      <c r="F18" s="501"/>
      <c r="G18" s="501"/>
      <c r="H18" s="502"/>
    </row>
    <row r="19" spans="1:8" ht="14.15" customHeight="1" x14ac:dyDescent="0.3">
      <c r="A19" s="516"/>
      <c r="B19" s="501" t="s">
        <v>23</v>
      </c>
      <c r="C19" s="501"/>
      <c r="D19" s="501"/>
      <c r="E19" s="501"/>
      <c r="F19" s="501"/>
      <c r="G19" s="501"/>
      <c r="H19" s="502"/>
    </row>
    <row r="20" spans="1:8" ht="14.15" customHeight="1" x14ac:dyDescent="0.3">
      <c r="A20" s="516"/>
      <c r="B20" s="501" t="s">
        <v>24</v>
      </c>
      <c r="C20" s="501"/>
      <c r="D20" s="501"/>
      <c r="E20" s="501"/>
      <c r="F20" s="501"/>
      <c r="G20" s="501"/>
      <c r="H20" s="502"/>
    </row>
    <row r="21" spans="1:8" ht="14.15" customHeight="1" x14ac:dyDescent="0.3">
      <c r="A21" s="516"/>
      <c r="B21" s="501" t="s">
        <v>25</v>
      </c>
      <c r="C21" s="501"/>
      <c r="D21" s="501"/>
      <c r="E21" s="501"/>
      <c r="F21" s="501"/>
      <c r="G21" s="501"/>
      <c r="H21" s="502"/>
    </row>
    <row r="22" spans="1:8" ht="14.15" customHeight="1" x14ac:dyDescent="0.3">
      <c r="A22" s="516"/>
      <c r="B22" s="501" t="s">
        <v>26</v>
      </c>
      <c r="C22" s="501"/>
      <c r="D22" s="501"/>
      <c r="E22" s="501"/>
      <c r="F22" s="501"/>
      <c r="G22" s="501"/>
      <c r="H22" s="502"/>
    </row>
    <row r="23" spans="1:8" ht="14.15" customHeight="1" x14ac:dyDescent="0.3">
      <c r="A23" s="516"/>
      <c r="B23" s="501" t="s">
        <v>27</v>
      </c>
      <c r="C23" s="501"/>
      <c r="D23" s="501"/>
      <c r="E23" s="501"/>
      <c r="F23" s="501"/>
      <c r="G23" s="501"/>
      <c r="H23" s="502"/>
    </row>
    <row r="24" spans="1:8" ht="14.15" customHeight="1" x14ac:dyDescent="0.3">
      <c r="A24" s="516"/>
      <c r="B24" s="501" t="s">
        <v>28</v>
      </c>
      <c r="C24" s="501"/>
      <c r="D24" s="501"/>
      <c r="E24" s="501"/>
      <c r="F24" s="501"/>
      <c r="G24" s="501"/>
      <c r="H24" s="502"/>
    </row>
    <row r="25" spans="1:8" ht="14.15" customHeight="1" x14ac:dyDescent="0.3">
      <c r="A25" s="516"/>
      <c r="B25" s="501" t="s">
        <v>29</v>
      </c>
      <c r="C25" s="501"/>
      <c r="D25" s="501"/>
      <c r="E25" s="501"/>
      <c r="F25" s="501"/>
      <c r="G25" s="501"/>
      <c r="H25" s="502"/>
    </row>
    <row r="26" spans="1:8" ht="14.15" customHeight="1" x14ac:dyDescent="0.3">
      <c r="A26" s="516"/>
      <c r="B26" s="501" t="s">
        <v>30</v>
      </c>
      <c r="C26" s="501"/>
      <c r="D26" s="501"/>
      <c r="E26" s="501"/>
      <c r="F26" s="501"/>
      <c r="G26" s="501"/>
      <c r="H26" s="502"/>
    </row>
    <row r="27" spans="1:8" ht="14.15" customHeight="1" x14ac:dyDescent="0.3">
      <c r="A27" s="516"/>
      <c r="B27" s="501" t="s">
        <v>31</v>
      </c>
      <c r="C27" s="501"/>
      <c r="D27" s="501"/>
      <c r="E27" s="501"/>
      <c r="F27" s="501"/>
      <c r="G27" s="501"/>
      <c r="H27" s="502"/>
    </row>
    <row r="28" spans="1:8" ht="14.15" customHeight="1" x14ac:dyDescent="0.3">
      <c r="A28" s="517"/>
      <c r="B28" s="501" t="s">
        <v>32</v>
      </c>
      <c r="C28" s="501"/>
      <c r="D28" s="501"/>
      <c r="E28" s="501"/>
      <c r="F28" s="501"/>
      <c r="G28" s="501"/>
      <c r="H28" s="502"/>
    </row>
    <row r="29" spans="1:8" x14ac:dyDescent="0.3">
      <c r="A29" s="500" t="s">
        <v>33</v>
      </c>
      <c r="B29" s="501"/>
      <c r="C29" s="501"/>
      <c r="D29" s="501"/>
      <c r="E29" s="501"/>
      <c r="F29" s="501"/>
      <c r="G29" s="501"/>
      <c r="H29" s="502"/>
    </row>
    <row r="30" spans="1:8" x14ac:dyDescent="0.3">
      <c r="A30" s="500" t="s">
        <v>34</v>
      </c>
      <c r="B30" s="501"/>
      <c r="C30" s="501"/>
      <c r="D30" s="501"/>
      <c r="E30" s="501"/>
      <c r="F30" s="501"/>
      <c r="G30" s="501"/>
      <c r="H30" s="502"/>
    </row>
    <row r="31" spans="1:8" x14ac:dyDescent="0.3">
      <c r="A31" s="500" t="s">
        <v>35</v>
      </c>
      <c r="B31" s="501"/>
      <c r="C31" s="501"/>
      <c r="D31" s="501"/>
      <c r="E31" s="501"/>
      <c r="F31" s="501"/>
      <c r="G31" s="501"/>
      <c r="H31" s="502"/>
    </row>
    <row r="32" spans="1:8" x14ac:dyDescent="0.3">
      <c r="A32" s="500" t="s">
        <v>36</v>
      </c>
      <c r="B32" s="501"/>
      <c r="C32" s="501"/>
      <c r="D32" s="501"/>
      <c r="E32" s="501"/>
      <c r="F32" s="501"/>
      <c r="G32" s="501"/>
      <c r="H32" s="502"/>
    </row>
    <row r="33" spans="1:8" ht="14.5" thickBot="1" x14ac:dyDescent="0.35">
      <c r="A33" s="530" t="s">
        <v>37</v>
      </c>
      <c r="B33" s="530"/>
      <c r="C33" s="530"/>
      <c r="D33" s="530"/>
      <c r="E33" s="530"/>
      <c r="F33" s="530"/>
      <c r="G33" s="530"/>
      <c r="H33" s="530"/>
    </row>
    <row r="34" spans="1:8" ht="16" customHeight="1" thickBot="1" x14ac:dyDescent="0.35">
      <c r="A34" s="51"/>
      <c r="B34" s="52" t="s">
        <v>38</v>
      </c>
      <c r="C34" s="531" t="s">
        <v>39</v>
      </c>
      <c r="D34" s="531"/>
      <c r="E34" s="531"/>
      <c r="F34" s="531"/>
      <c r="G34" s="531"/>
      <c r="H34" s="532"/>
    </row>
    <row r="35" spans="1:8" ht="38.15" customHeight="1" x14ac:dyDescent="0.3">
      <c r="A35" s="67"/>
      <c r="B35" s="62" t="s">
        <v>40</v>
      </c>
      <c r="C35" s="533" t="s">
        <v>41</v>
      </c>
      <c r="D35" s="533"/>
      <c r="E35" s="533"/>
      <c r="F35" s="533"/>
      <c r="G35" s="533"/>
      <c r="H35" s="534"/>
    </row>
    <row r="36" spans="1:8" ht="40" customHeight="1" x14ac:dyDescent="0.3">
      <c r="A36" s="67"/>
      <c r="B36" s="63" t="s">
        <v>42</v>
      </c>
      <c r="C36" s="523" t="s">
        <v>43</v>
      </c>
      <c r="D36" s="523"/>
      <c r="E36" s="523"/>
      <c r="F36" s="523"/>
      <c r="G36" s="523"/>
      <c r="H36" s="524"/>
    </row>
    <row r="37" spans="1:8" ht="73" customHeight="1" x14ac:dyDescent="0.3">
      <c r="A37" s="67"/>
      <c r="B37" s="63" t="s">
        <v>44</v>
      </c>
      <c r="C37" s="523" t="s">
        <v>45</v>
      </c>
      <c r="D37" s="523"/>
      <c r="E37" s="523"/>
      <c r="F37" s="523"/>
      <c r="G37" s="523"/>
      <c r="H37" s="524"/>
    </row>
    <row r="38" spans="1:8" ht="105" customHeight="1" x14ac:dyDescent="0.3">
      <c r="A38" s="67"/>
      <c r="B38" s="63" t="s">
        <v>46</v>
      </c>
      <c r="C38" s="523" t="s">
        <v>47</v>
      </c>
      <c r="D38" s="523"/>
      <c r="E38" s="523"/>
      <c r="F38" s="523"/>
      <c r="G38" s="523"/>
      <c r="H38" s="524"/>
    </row>
    <row r="39" spans="1:8" ht="74.150000000000006" customHeight="1" x14ac:dyDescent="0.3">
      <c r="A39" s="67"/>
      <c r="B39" s="63" t="s">
        <v>48</v>
      </c>
      <c r="C39" s="523" t="s">
        <v>49</v>
      </c>
      <c r="D39" s="523"/>
      <c r="E39" s="523"/>
      <c r="F39" s="523"/>
      <c r="G39" s="523"/>
      <c r="H39" s="524"/>
    </row>
    <row r="40" spans="1:8" ht="57" customHeight="1" x14ac:dyDescent="0.3">
      <c r="A40" s="525"/>
      <c r="B40" s="63" t="s">
        <v>50</v>
      </c>
      <c r="C40" s="523" t="s">
        <v>51</v>
      </c>
      <c r="D40" s="523"/>
      <c r="E40" s="523"/>
      <c r="F40" s="523"/>
      <c r="G40" s="523"/>
      <c r="H40" s="524"/>
    </row>
    <row r="41" spans="1:8" ht="23.15" customHeight="1" x14ac:dyDescent="0.3">
      <c r="A41" s="525"/>
      <c r="B41" s="63" t="s">
        <v>52</v>
      </c>
      <c r="C41" s="523" t="s">
        <v>53</v>
      </c>
      <c r="D41" s="523"/>
      <c r="E41" s="523"/>
      <c r="F41" s="523"/>
      <c r="G41" s="523"/>
      <c r="H41" s="524"/>
    </row>
    <row r="42" spans="1:8" ht="77.150000000000006" customHeight="1" x14ac:dyDescent="0.3">
      <c r="A42" s="67"/>
      <c r="B42" s="63" t="s">
        <v>54</v>
      </c>
      <c r="C42" s="523" t="s">
        <v>55</v>
      </c>
      <c r="D42" s="523"/>
      <c r="E42" s="523"/>
      <c r="F42" s="523"/>
      <c r="G42" s="523"/>
      <c r="H42" s="524"/>
    </row>
    <row r="43" spans="1:8" ht="231" customHeight="1" x14ac:dyDescent="0.3">
      <c r="A43" s="67"/>
      <c r="B43" s="63" t="s">
        <v>56</v>
      </c>
      <c r="C43" s="523" t="s">
        <v>57</v>
      </c>
      <c r="D43" s="523"/>
      <c r="E43" s="523"/>
      <c r="F43" s="523"/>
      <c r="G43" s="523"/>
      <c r="H43" s="524"/>
    </row>
    <row r="44" spans="1:8" ht="56.15" customHeight="1" x14ac:dyDescent="0.3">
      <c r="A44" s="67"/>
      <c r="B44" s="63" t="s">
        <v>58</v>
      </c>
      <c r="C44" s="523" t="s">
        <v>59</v>
      </c>
      <c r="D44" s="523"/>
      <c r="E44" s="523"/>
      <c r="F44" s="523"/>
      <c r="G44" s="523"/>
      <c r="H44" s="524"/>
    </row>
    <row r="45" spans="1:8" ht="27" customHeight="1" x14ac:dyDescent="0.3">
      <c r="A45" s="525"/>
      <c r="B45" s="63" t="s">
        <v>60</v>
      </c>
      <c r="C45" s="523" t="s">
        <v>61</v>
      </c>
      <c r="D45" s="523"/>
      <c r="E45" s="523"/>
      <c r="F45" s="523"/>
      <c r="G45" s="523"/>
      <c r="H45" s="524"/>
    </row>
    <row r="46" spans="1:8" ht="23.15" customHeight="1" x14ac:dyDescent="0.3">
      <c r="A46" s="525"/>
      <c r="B46" s="63" t="s">
        <v>62</v>
      </c>
      <c r="C46" s="523" t="s">
        <v>63</v>
      </c>
      <c r="D46" s="523"/>
      <c r="E46" s="523"/>
      <c r="F46" s="523"/>
      <c r="G46" s="523"/>
      <c r="H46" s="524"/>
    </row>
    <row r="47" spans="1:8" ht="42" customHeight="1" x14ac:dyDescent="0.3">
      <c r="A47" s="525"/>
      <c r="B47" s="63" t="s">
        <v>64</v>
      </c>
      <c r="C47" s="523" t="s">
        <v>65</v>
      </c>
      <c r="D47" s="523"/>
      <c r="E47" s="523"/>
      <c r="F47" s="523"/>
      <c r="G47" s="523"/>
      <c r="H47" s="524"/>
    </row>
    <row r="48" spans="1:8" ht="38.15" customHeight="1" x14ac:dyDescent="0.3">
      <c r="A48" s="525"/>
      <c r="B48" s="63" t="s">
        <v>66</v>
      </c>
      <c r="C48" s="523" t="s">
        <v>67</v>
      </c>
      <c r="D48" s="523"/>
      <c r="E48" s="523"/>
      <c r="F48" s="523"/>
      <c r="G48" s="523"/>
      <c r="H48" s="524"/>
    </row>
    <row r="49" spans="1:13" ht="47.15" customHeight="1" x14ac:dyDescent="0.3">
      <c r="A49" s="67"/>
      <c r="B49" s="63" t="s">
        <v>68</v>
      </c>
      <c r="C49" s="523" t="s">
        <v>69</v>
      </c>
      <c r="D49" s="523"/>
      <c r="E49" s="523"/>
      <c r="F49" s="523"/>
      <c r="G49" s="523"/>
      <c r="H49" s="524"/>
      <c r="M49" s="69"/>
    </row>
    <row r="50" spans="1:13" ht="27" customHeight="1" x14ac:dyDescent="0.3">
      <c r="A50" s="67"/>
      <c r="B50" s="63" t="s">
        <v>70</v>
      </c>
      <c r="C50" s="523" t="s">
        <v>71</v>
      </c>
      <c r="D50" s="523"/>
      <c r="E50" s="523"/>
      <c r="F50" s="523"/>
      <c r="G50" s="523"/>
      <c r="H50" s="524"/>
    </row>
    <row r="51" spans="1:13" ht="86.15" customHeight="1" x14ac:dyDescent="0.3">
      <c r="A51" s="67"/>
      <c r="B51" s="63" t="s">
        <v>72</v>
      </c>
      <c r="C51" s="523" t="s">
        <v>73</v>
      </c>
      <c r="D51" s="523"/>
      <c r="E51" s="523"/>
      <c r="F51" s="523"/>
      <c r="G51" s="523"/>
      <c r="H51" s="524"/>
    </row>
    <row r="52" spans="1:13" ht="60" customHeight="1" x14ac:dyDescent="0.3">
      <c r="A52" s="67"/>
      <c r="B52" s="63" t="s">
        <v>74</v>
      </c>
      <c r="C52" s="523" t="s">
        <v>75</v>
      </c>
      <c r="D52" s="523"/>
      <c r="E52" s="523"/>
      <c r="F52" s="523"/>
      <c r="G52" s="523"/>
      <c r="H52" s="524"/>
    </row>
    <row r="53" spans="1:13" ht="43" customHeight="1" x14ac:dyDescent="0.3">
      <c r="A53" s="525"/>
      <c r="B53" s="63" t="s">
        <v>76</v>
      </c>
      <c r="C53" s="523" t="s">
        <v>77</v>
      </c>
      <c r="D53" s="523"/>
      <c r="E53" s="523"/>
      <c r="F53" s="523"/>
      <c r="G53" s="523"/>
      <c r="H53" s="524"/>
    </row>
    <row r="54" spans="1:13" ht="166" customHeight="1" x14ac:dyDescent="0.3">
      <c r="A54" s="525"/>
      <c r="B54" s="63" t="s">
        <v>78</v>
      </c>
      <c r="C54" s="523" t="s">
        <v>79</v>
      </c>
      <c r="D54" s="523"/>
      <c r="E54" s="523"/>
      <c r="F54" s="523"/>
      <c r="G54" s="523"/>
      <c r="H54" s="524"/>
    </row>
    <row r="55" spans="1:13" ht="102" customHeight="1" x14ac:dyDescent="0.3">
      <c r="A55" s="67"/>
      <c r="B55" s="63" t="s">
        <v>80</v>
      </c>
      <c r="C55" s="523" t="s">
        <v>81</v>
      </c>
      <c r="D55" s="523"/>
      <c r="E55" s="523"/>
      <c r="F55" s="523"/>
      <c r="G55" s="523"/>
      <c r="H55" s="524"/>
    </row>
    <row r="56" spans="1:13" ht="25" customHeight="1" x14ac:dyDescent="0.3">
      <c r="A56" s="525"/>
      <c r="B56" s="63" t="s">
        <v>82</v>
      </c>
      <c r="C56" s="523" t="s">
        <v>83</v>
      </c>
      <c r="D56" s="523"/>
      <c r="E56" s="523"/>
      <c r="F56" s="523"/>
      <c r="G56" s="523"/>
      <c r="H56" s="524"/>
    </row>
    <row r="57" spans="1:13" ht="360" customHeight="1" x14ac:dyDescent="0.3">
      <c r="A57" s="525"/>
      <c r="B57" s="63" t="s">
        <v>84</v>
      </c>
      <c r="C57" s="523" t="s">
        <v>85</v>
      </c>
      <c r="D57" s="523"/>
      <c r="E57" s="523"/>
      <c r="F57" s="523"/>
      <c r="G57" s="523"/>
      <c r="H57" s="524"/>
    </row>
    <row r="58" spans="1:13" ht="176.15" customHeight="1" x14ac:dyDescent="0.3">
      <c r="A58" s="525"/>
      <c r="B58" s="63" t="s">
        <v>86</v>
      </c>
      <c r="C58" s="523" t="s">
        <v>895</v>
      </c>
      <c r="D58" s="523"/>
      <c r="E58" s="523"/>
      <c r="F58" s="523"/>
      <c r="G58" s="523"/>
      <c r="H58" s="524"/>
    </row>
    <row r="59" spans="1:13" ht="75" customHeight="1" x14ac:dyDescent="0.3">
      <c r="A59" s="525"/>
      <c r="B59" s="63" t="s">
        <v>87</v>
      </c>
      <c r="C59" s="523" t="s">
        <v>88</v>
      </c>
      <c r="D59" s="523"/>
      <c r="E59" s="523"/>
      <c r="F59" s="523"/>
      <c r="G59" s="523"/>
      <c r="H59" s="524"/>
    </row>
    <row r="60" spans="1:13" ht="270" customHeight="1" x14ac:dyDescent="0.3">
      <c r="A60" s="67"/>
      <c r="B60" s="63" t="s">
        <v>89</v>
      </c>
      <c r="C60" s="523" t="s">
        <v>90</v>
      </c>
      <c r="D60" s="523"/>
      <c r="E60" s="523"/>
      <c r="F60" s="523"/>
      <c r="G60" s="523"/>
      <c r="H60" s="524"/>
    </row>
    <row r="61" spans="1:13" ht="171" customHeight="1" x14ac:dyDescent="0.3">
      <c r="A61" s="67"/>
      <c r="B61" s="63" t="s">
        <v>91</v>
      </c>
      <c r="C61" s="523" t="s">
        <v>92</v>
      </c>
      <c r="D61" s="523"/>
      <c r="E61" s="523"/>
      <c r="F61" s="523"/>
      <c r="G61" s="523"/>
      <c r="H61" s="524"/>
    </row>
    <row r="62" spans="1:13" ht="43" customHeight="1" x14ac:dyDescent="0.3">
      <c r="A62" s="525"/>
      <c r="B62" s="63" t="s">
        <v>93</v>
      </c>
      <c r="C62" s="523" t="s">
        <v>94</v>
      </c>
      <c r="D62" s="523"/>
      <c r="E62" s="523"/>
      <c r="F62" s="523"/>
      <c r="G62" s="523"/>
      <c r="H62" s="524"/>
    </row>
    <row r="63" spans="1:13" ht="72" customHeight="1" x14ac:dyDescent="0.3">
      <c r="A63" s="525"/>
      <c r="B63" s="63" t="s">
        <v>95</v>
      </c>
      <c r="C63" s="523" t="s">
        <v>96</v>
      </c>
      <c r="D63" s="523"/>
      <c r="E63" s="523"/>
      <c r="F63" s="523"/>
      <c r="G63" s="523"/>
      <c r="H63" s="524"/>
    </row>
    <row r="64" spans="1:13" ht="33" customHeight="1" thickBot="1" x14ac:dyDescent="0.35">
      <c r="A64" s="525"/>
      <c r="B64" s="64" t="s">
        <v>97</v>
      </c>
      <c r="C64" s="523" t="s">
        <v>98</v>
      </c>
      <c r="D64" s="523"/>
      <c r="E64" s="523"/>
      <c r="F64" s="523"/>
      <c r="G64" s="523"/>
      <c r="H64" s="524"/>
    </row>
    <row r="65" spans="1:8" ht="6" customHeight="1" x14ac:dyDescent="0.3">
      <c r="A65" s="525"/>
      <c r="B65" s="529"/>
      <c r="C65" s="523"/>
      <c r="D65" s="523"/>
      <c r="E65" s="523"/>
      <c r="F65" s="523"/>
      <c r="G65" s="523"/>
      <c r="H65" s="524"/>
    </row>
    <row r="66" spans="1:8" x14ac:dyDescent="0.3">
      <c r="A66" s="53"/>
      <c r="B66" s="520" t="s">
        <v>99</v>
      </c>
      <c r="C66" s="521"/>
      <c r="D66" s="521"/>
      <c r="E66" s="521"/>
      <c r="F66" s="521"/>
      <c r="G66" s="521"/>
      <c r="H66" s="522"/>
    </row>
    <row r="67" spans="1:8" ht="45" customHeight="1" thickBot="1" x14ac:dyDescent="0.35">
      <c r="A67" s="68"/>
      <c r="B67" s="526" t="s">
        <v>100</v>
      </c>
      <c r="C67" s="527"/>
      <c r="D67" s="527"/>
      <c r="E67" s="527"/>
      <c r="F67" s="527"/>
      <c r="G67" s="527"/>
      <c r="H67" s="528"/>
    </row>
    <row r="68" spans="1:8" x14ac:dyDescent="0.3">
      <c r="A68" s="54"/>
      <c r="B68" s="68"/>
      <c r="C68" s="68"/>
      <c r="D68" s="68"/>
      <c r="E68" s="68"/>
      <c r="F68" s="68"/>
      <c r="G68" s="68"/>
      <c r="H68" s="68"/>
    </row>
    <row r="73" spans="1:8" ht="5.15" customHeight="1" x14ac:dyDescent="0.3"/>
  </sheetData>
  <sheetProtection algorithmName="SHA-512" hashValue="uOIFajWAw2tfeWjKLfZ5VLg2FN6vqBqglG2/VlqyuOhDd8vpmKbXgDyqJvUFlZAIloRA+DN3O9bL9Zdufo2l/Q==" saltValue="ju9SwmxBmjfeMyFE91CCuQ==" spinCount="100000" sheet="1" objects="1" scenarios="1"/>
  <mergeCells count="75">
    <mergeCell ref="B20:H20"/>
    <mergeCell ref="A1:H1"/>
    <mergeCell ref="A2:H2"/>
    <mergeCell ref="A4:H4"/>
    <mergeCell ref="A6:H6"/>
    <mergeCell ref="A8:H8"/>
    <mergeCell ref="A10:H10"/>
    <mergeCell ref="A14:H14"/>
    <mergeCell ref="A16:H16"/>
    <mergeCell ref="A17:H17"/>
    <mergeCell ref="B18:H18"/>
    <mergeCell ref="B19:H19"/>
    <mergeCell ref="A5:H5"/>
    <mergeCell ref="A7:H7"/>
    <mergeCell ref="A9:H9"/>
    <mergeCell ref="A13:H13"/>
    <mergeCell ref="C42:H42"/>
    <mergeCell ref="A32:H32"/>
    <mergeCell ref="B21:H21"/>
    <mergeCell ref="B22:H22"/>
    <mergeCell ref="B23:H23"/>
    <mergeCell ref="B24:H24"/>
    <mergeCell ref="B25:H25"/>
    <mergeCell ref="B26:H26"/>
    <mergeCell ref="B27:H27"/>
    <mergeCell ref="A29:H29"/>
    <mergeCell ref="A30:H30"/>
    <mergeCell ref="A31:H31"/>
    <mergeCell ref="C38:H38"/>
    <mergeCell ref="C39:H39"/>
    <mergeCell ref="A40:A41"/>
    <mergeCell ref="C40:H40"/>
    <mergeCell ref="C41:H41"/>
    <mergeCell ref="A33:H33"/>
    <mergeCell ref="C34:H34"/>
    <mergeCell ref="C35:H35"/>
    <mergeCell ref="C36:H36"/>
    <mergeCell ref="C37:H37"/>
    <mergeCell ref="C46:H46"/>
    <mergeCell ref="A47:A48"/>
    <mergeCell ref="C47:H47"/>
    <mergeCell ref="C48:H48"/>
    <mergeCell ref="C43:H43"/>
    <mergeCell ref="B67:H67"/>
    <mergeCell ref="B28:H28"/>
    <mergeCell ref="C61:H61"/>
    <mergeCell ref="A62:A63"/>
    <mergeCell ref="C62:H62"/>
    <mergeCell ref="C63:H63"/>
    <mergeCell ref="A64:A65"/>
    <mergeCell ref="C64:H64"/>
    <mergeCell ref="B65:H65"/>
    <mergeCell ref="C60:H60"/>
    <mergeCell ref="C55:H55"/>
    <mergeCell ref="A56:A57"/>
    <mergeCell ref="C56:H56"/>
    <mergeCell ref="C57:H57"/>
    <mergeCell ref="A58:A59"/>
    <mergeCell ref="C58:H58"/>
    <mergeCell ref="A15:H15"/>
    <mergeCell ref="A18:A28"/>
    <mergeCell ref="A11:H11"/>
    <mergeCell ref="A12:H12"/>
    <mergeCell ref="B66:H66"/>
    <mergeCell ref="C59:H59"/>
    <mergeCell ref="C49:H49"/>
    <mergeCell ref="C50:H50"/>
    <mergeCell ref="C51:H51"/>
    <mergeCell ref="C52:H52"/>
    <mergeCell ref="A53:A54"/>
    <mergeCell ref="C53:H53"/>
    <mergeCell ref="C54:H54"/>
    <mergeCell ref="C44:H44"/>
    <mergeCell ref="A45:A46"/>
    <mergeCell ref="C45:H45"/>
  </mergeCells>
  <phoneticPr fontId="18" type="noConversion"/>
  <pageMargins left="0.7" right="0.7" top="0.75" bottom="0.75" header="0.3" footer="0.3"/>
  <pageSetup fitToHeight="0" orientation="portrait" horizontalDpi="1200" verticalDpi="1200" r:id="rId1"/>
  <headerFooter>
    <oddFooter>Page &amp;P of &amp;N</oddFoot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1FD87-2C78-4ECF-80E4-33FB56C0522C}">
  <sheetPr>
    <pageSetUpPr fitToPage="1"/>
  </sheetPr>
  <dimension ref="A1:N147"/>
  <sheetViews>
    <sheetView view="pageLayout" zoomScaleNormal="100" workbookViewId="0">
      <selection activeCell="N22" sqref="N22"/>
    </sheetView>
  </sheetViews>
  <sheetFormatPr defaultColWidth="9.1796875" defaultRowHeight="19.5" customHeight="1" x14ac:dyDescent="0.3"/>
  <cols>
    <col min="1" max="6" width="9.1796875" style="25"/>
    <col min="7" max="7" width="11" style="25" customWidth="1"/>
    <col min="8" max="8" width="10.453125" style="25" customWidth="1"/>
    <col min="9" max="9" width="9.81640625" style="25" customWidth="1"/>
    <col min="10" max="11" width="9.1796875" style="25" customWidth="1"/>
    <col min="12" max="12" width="10.453125" style="25" customWidth="1"/>
    <col min="13" max="13" width="9.1796875" style="25" customWidth="1"/>
    <col min="14" max="16384" width="9.1796875" style="25"/>
  </cols>
  <sheetData>
    <row r="1" spans="1:14" ht="15" customHeight="1" x14ac:dyDescent="0.3">
      <c r="A1" s="556" t="s">
        <v>0</v>
      </c>
      <c r="B1" s="556"/>
      <c r="C1" s="556"/>
      <c r="D1" s="556"/>
      <c r="E1" s="556"/>
      <c r="F1" s="556"/>
      <c r="G1" s="556"/>
      <c r="H1" s="556"/>
      <c r="I1" s="556"/>
      <c r="J1" s="556"/>
      <c r="K1" s="556"/>
      <c r="L1" s="556"/>
      <c r="M1" s="556"/>
    </row>
    <row r="2" spans="1:14" ht="14.15" customHeight="1" x14ac:dyDescent="0.3">
      <c r="A2" s="556" t="s">
        <v>22</v>
      </c>
      <c r="B2" s="556"/>
      <c r="C2" s="556"/>
      <c r="D2" s="556"/>
      <c r="E2" s="556"/>
      <c r="F2" s="556"/>
      <c r="G2" s="556"/>
      <c r="H2" s="556"/>
      <c r="I2" s="556"/>
      <c r="J2" s="556"/>
      <c r="K2" s="556"/>
      <c r="L2" s="556"/>
      <c r="M2" s="556"/>
    </row>
    <row r="3" spans="1:14" ht="15" customHeight="1" x14ac:dyDescent="0.3"/>
    <row r="4" spans="1:14" ht="20.149999999999999" customHeight="1" x14ac:dyDescent="0.3">
      <c r="A4" s="107" t="s">
        <v>896</v>
      </c>
    </row>
    <row r="5" spans="1:14" ht="6" customHeight="1" x14ac:dyDescent="0.3">
      <c r="I5" s="108"/>
      <c r="J5" s="108"/>
      <c r="K5" s="108"/>
      <c r="L5" s="108"/>
      <c r="M5" s="108"/>
    </row>
    <row r="6" spans="1:14" ht="20.149999999999999" customHeight="1" x14ac:dyDescent="0.3">
      <c r="A6" s="557" t="s">
        <v>101</v>
      </c>
      <c r="B6" s="558"/>
      <c r="C6" s="558"/>
      <c r="D6" s="558"/>
      <c r="E6" s="558"/>
      <c r="F6" s="559"/>
      <c r="G6" s="538" t="s">
        <v>102</v>
      </c>
      <c r="H6" s="539"/>
      <c r="I6" s="538" t="s">
        <v>103</v>
      </c>
      <c r="J6" s="540"/>
      <c r="K6" s="539"/>
      <c r="L6" s="538" t="s">
        <v>104</v>
      </c>
      <c r="M6" s="539"/>
    </row>
    <row r="7" spans="1:14" ht="20.149999999999999" customHeight="1" x14ac:dyDescent="0.3">
      <c r="A7" s="563" t="s">
        <v>105</v>
      </c>
      <c r="B7" s="564"/>
      <c r="C7" s="564"/>
      <c r="D7" s="564"/>
      <c r="E7" s="564"/>
      <c r="F7" s="565"/>
      <c r="G7" s="544">
        <v>2000</v>
      </c>
      <c r="H7" s="545"/>
      <c r="I7" s="541"/>
      <c r="J7" s="542"/>
      <c r="K7" s="543"/>
      <c r="L7" s="546">
        <f>IF(I7="Yes",G7,0)</f>
        <v>0</v>
      </c>
      <c r="M7" s="547"/>
      <c r="N7" s="109"/>
    </row>
    <row r="8" spans="1:14" ht="29.15" customHeight="1" x14ac:dyDescent="0.3">
      <c r="A8" s="560" t="s">
        <v>901</v>
      </c>
      <c r="B8" s="561"/>
      <c r="C8" s="561"/>
      <c r="D8" s="561"/>
      <c r="E8" s="561"/>
      <c r="F8" s="561"/>
      <c r="G8" s="561"/>
      <c r="H8" s="561"/>
      <c r="I8" s="561"/>
      <c r="J8" s="561"/>
      <c r="K8" s="561"/>
      <c r="L8" s="561"/>
      <c r="M8" s="562"/>
      <c r="N8" s="110"/>
    </row>
    <row r="10" spans="1:14" ht="19.5" customHeight="1" x14ac:dyDescent="0.3">
      <c r="A10" s="107" t="s">
        <v>897</v>
      </c>
    </row>
    <row r="11" spans="1:14" ht="6" customHeight="1" x14ac:dyDescent="0.3">
      <c r="A11" s="107"/>
    </row>
    <row r="12" spans="1:14" ht="19.5" customHeight="1" x14ac:dyDescent="0.3">
      <c r="A12" s="111" t="s">
        <v>106</v>
      </c>
      <c r="B12" s="111"/>
      <c r="C12" s="111"/>
      <c r="D12" s="111"/>
      <c r="E12" s="111"/>
      <c r="F12" s="111"/>
      <c r="G12" s="536"/>
      <c r="H12" s="536"/>
      <c r="I12" s="536"/>
      <c r="J12" s="536"/>
      <c r="K12" s="536"/>
      <c r="L12" s="536"/>
      <c r="M12" s="536"/>
    </row>
    <row r="13" spans="1:14" ht="19.5" customHeight="1" x14ac:dyDescent="0.3">
      <c r="A13" s="98" t="s">
        <v>107</v>
      </c>
      <c r="B13" s="98"/>
      <c r="C13" s="98"/>
      <c r="D13" s="98"/>
      <c r="E13" s="98"/>
      <c r="F13" s="98"/>
      <c r="G13" s="48"/>
      <c r="H13" s="48"/>
      <c r="I13" s="48"/>
      <c r="J13" s="48"/>
      <c r="K13" s="48"/>
      <c r="L13" s="48"/>
      <c r="M13" s="48"/>
    </row>
    <row r="14" spans="1:14" ht="19.5" customHeight="1" x14ac:dyDescent="0.3">
      <c r="B14" s="25" t="s">
        <v>108</v>
      </c>
      <c r="I14" s="112"/>
      <c r="J14" s="112"/>
      <c r="K14" s="112"/>
      <c r="L14" s="112"/>
      <c r="M14" s="112"/>
    </row>
    <row r="15" spans="1:14" ht="19.5" customHeight="1" x14ac:dyDescent="0.3">
      <c r="B15" s="25" t="s">
        <v>109</v>
      </c>
      <c r="I15" s="113"/>
      <c r="J15" s="113"/>
      <c r="K15" s="113"/>
      <c r="L15" s="113"/>
      <c r="M15" s="113"/>
    </row>
    <row r="16" spans="1:14" ht="19.5" customHeight="1" x14ac:dyDescent="0.3">
      <c r="A16" s="111" t="s">
        <v>110</v>
      </c>
      <c r="B16" s="111"/>
      <c r="C16" s="111"/>
      <c r="D16" s="111"/>
      <c r="E16" s="111"/>
      <c r="F16" s="111"/>
      <c r="G16" s="535"/>
      <c r="H16" s="535"/>
      <c r="I16" s="535"/>
      <c r="J16" s="535"/>
      <c r="K16" s="535"/>
      <c r="L16" s="535"/>
      <c r="M16" s="535"/>
    </row>
    <row r="17" spans="1:13" ht="19.5" customHeight="1" x14ac:dyDescent="0.3">
      <c r="A17" s="98" t="s">
        <v>111</v>
      </c>
      <c r="B17" s="98"/>
      <c r="C17" s="98"/>
      <c r="D17" s="98"/>
      <c r="E17" s="98"/>
      <c r="F17" s="98"/>
      <c r="G17" s="535"/>
      <c r="H17" s="535"/>
      <c r="I17" s="535"/>
      <c r="J17" s="535"/>
      <c r="K17" s="535"/>
      <c r="L17" s="535"/>
      <c r="M17" s="535"/>
    </row>
    <row r="18" spans="1:13" ht="19.5" customHeight="1" x14ac:dyDescent="0.3">
      <c r="A18" s="98" t="s">
        <v>112</v>
      </c>
      <c r="B18" s="98"/>
      <c r="C18" s="98"/>
      <c r="D18" s="98"/>
      <c r="E18" s="98"/>
      <c r="F18" s="98"/>
      <c r="G18" s="537"/>
      <c r="H18" s="537"/>
      <c r="I18" s="537"/>
      <c r="J18" s="537"/>
      <c r="K18" s="537"/>
      <c r="L18" s="537"/>
      <c r="M18" s="537"/>
    </row>
    <row r="19" spans="1:13" ht="19.5" customHeight="1" x14ac:dyDescent="0.3">
      <c r="A19" s="98" t="s">
        <v>113</v>
      </c>
      <c r="B19" s="98"/>
      <c r="C19" s="98"/>
      <c r="D19" s="98"/>
      <c r="E19" s="98"/>
      <c r="F19" s="98"/>
      <c r="G19" s="535"/>
      <c r="H19" s="535"/>
      <c r="I19" s="535"/>
      <c r="J19" s="535"/>
      <c r="K19" s="535"/>
      <c r="L19" s="535"/>
      <c r="M19" s="535"/>
    </row>
    <row r="20" spans="1:13" ht="19.5" customHeight="1" x14ac:dyDescent="0.3">
      <c r="A20" s="98" t="s">
        <v>114</v>
      </c>
      <c r="B20" s="98"/>
      <c r="C20" s="98"/>
      <c r="D20" s="98"/>
      <c r="E20" s="98"/>
      <c r="F20" s="98"/>
      <c r="G20" s="535"/>
      <c r="H20" s="535"/>
      <c r="I20" s="535"/>
      <c r="J20" s="535"/>
      <c r="K20" s="535"/>
      <c r="L20" s="535"/>
      <c r="M20" s="535"/>
    </row>
    <row r="21" spans="1:13" ht="19.5" customHeight="1" x14ac:dyDescent="0.3">
      <c r="A21" s="98" t="s">
        <v>940</v>
      </c>
      <c r="B21" s="98"/>
      <c r="C21" s="98"/>
      <c r="D21" s="98"/>
      <c r="E21" s="98"/>
      <c r="F21" s="98"/>
      <c r="G21" s="535"/>
      <c r="H21" s="535"/>
      <c r="I21" s="535"/>
      <c r="J21" s="535"/>
      <c r="K21" s="535"/>
      <c r="L21" s="535"/>
      <c r="M21" s="535"/>
    </row>
    <row r="22" spans="1:13" ht="6" customHeight="1" x14ac:dyDescent="0.3">
      <c r="G22" s="13"/>
      <c r="H22" s="13"/>
      <c r="I22" s="13"/>
      <c r="J22" s="13"/>
      <c r="K22" s="13"/>
      <c r="L22" s="13"/>
      <c r="M22" s="13"/>
    </row>
    <row r="23" spans="1:13" ht="19.5" customHeight="1" x14ac:dyDescent="0.3">
      <c r="A23" s="107" t="s">
        <v>115</v>
      </c>
    </row>
    <row r="24" spans="1:13" ht="19.5" customHeight="1" x14ac:dyDescent="0.3">
      <c r="A24" s="111" t="s">
        <v>116</v>
      </c>
      <c r="B24" s="111"/>
      <c r="C24" s="111"/>
      <c r="D24" s="111"/>
      <c r="E24" s="111"/>
      <c r="F24" s="111"/>
      <c r="G24" s="535"/>
      <c r="H24" s="535"/>
      <c r="I24" s="535"/>
      <c r="J24" s="535"/>
      <c r="K24" s="535"/>
      <c r="L24" s="535"/>
      <c r="M24" s="535"/>
    </row>
    <row r="25" spans="1:13" ht="19.5" customHeight="1" x14ac:dyDescent="0.3">
      <c r="A25" s="98" t="s">
        <v>117</v>
      </c>
      <c r="B25" s="98"/>
      <c r="C25" s="98"/>
      <c r="D25" s="98"/>
      <c r="E25" s="98"/>
      <c r="F25" s="98"/>
      <c r="G25" s="535"/>
      <c r="H25" s="535"/>
      <c r="I25" s="535"/>
      <c r="J25" s="535"/>
      <c r="K25" s="535"/>
      <c r="L25" s="535"/>
      <c r="M25" s="535"/>
    </row>
    <row r="26" spans="1:13" ht="19.5" customHeight="1" x14ac:dyDescent="0.3">
      <c r="A26" s="98" t="s">
        <v>118</v>
      </c>
      <c r="B26" s="98"/>
      <c r="C26" s="98"/>
      <c r="D26" s="98"/>
      <c r="E26" s="98"/>
      <c r="F26" s="98"/>
      <c r="G26" s="537"/>
      <c r="H26" s="537"/>
      <c r="I26" s="537"/>
      <c r="J26" s="537"/>
      <c r="K26" s="537"/>
      <c r="L26" s="537"/>
      <c r="M26" s="537"/>
    </row>
    <row r="27" spans="1:13" ht="19.5" customHeight="1" x14ac:dyDescent="0.3">
      <c r="A27" s="98" t="s">
        <v>119</v>
      </c>
      <c r="B27" s="98"/>
      <c r="C27" s="98"/>
      <c r="D27" s="98"/>
      <c r="E27" s="98"/>
      <c r="F27" s="98"/>
      <c r="G27" s="535"/>
      <c r="H27" s="535"/>
      <c r="I27" s="535"/>
      <c r="J27" s="535"/>
      <c r="K27" s="535"/>
      <c r="L27" s="535"/>
      <c r="M27" s="535"/>
    </row>
    <row r="28" spans="1:13" ht="19.5" customHeight="1" x14ac:dyDescent="0.3">
      <c r="A28" s="98" t="s">
        <v>120</v>
      </c>
      <c r="B28" s="98"/>
      <c r="C28" s="98"/>
      <c r="D28" s="98"/>
      <c r="E28" s="98"/>
      <c r="F28" s="98"/>
      <c r="G28" s="535"/>
      <c r="H28" s="535"/>
      <c r="I28" s="535"/>
      <c r="J28" s="535"/>
      <c r="K28" s="535"/>
      <c r="L28" s="535"/>
      <c r="M28" s="535"/>
    </row>
    <row r="29" spans="1:13" ht="19.5" customHeight="1" x14ac:dyDescent="0.3">
      <c r="A29" s="98" t="s">
        <v>121</v>
      </c>
      <c r="B29" s="98"/>
      <c r="C29" s="98"/>
      <c r="D29" s="98"/>
      <c r="E29" s="98"/>
      <c r="F29" s="98"/>
      <c r="G29" s="535"/>
      <c r="H29" s="535"/>
      <c r="I29" s="535"/>
      <c r="J29" s="535"/>
      <c r="K29" s="535"/>
      <c r="L29" s="535"/>
      <c r="M29" s="535"/>
    </row>
    <row r="31" spans="1:13" ht="20.149999999999999" customHeight="1" x14ac:dyDescent="0.3">
      <c r="A31" s="107" t="s">
        <v>898</v>
      </c>
    </row>
    <row r="32" spans="1:13" ht="6" customHeight="1" x14ac:dyDescent="0.3">
      <c r="A32" s="107"/>
    </row>
    <row r="33" spans="1:13" ht="20.149999999999999" customHeight="1" x14ac:dyDescent="0.3">
      <c r="A33" s="7"/>
      <c r="B33" s="25" t="s">
        <v>122</v>
      </c>
    </row>
    <row r="34" spans="1:13" ht="20.149999999999999" customHeight="1" x14ac:dyDescent="0.3">
      <c r="A34" s="107"/>
      <c r="B34" s="114" t="s">
        <v>123</v>
      </c>
      <c r="H34" s="110"/>
      <c r="I34" s="110"/>
    </row>
    <row r="35" spans="1:13" ht="6" customHeight="1" x14ac:dyDescent="0.3">
      <c r="A35" s="107"/>
      <c r="B35" s="115"/>
      <c r="C35" s="110"/>
      <c r="D35" s="110"/>
      <c r="E35" s="110"/>
      <c r="F35" s="110"/>
      <c r="G35" s="110"/>
      <c r="H35" s="110"/>
      <c r="I35" s="110"/>
    </row>
    <row r="36" spans="1:13" ht="20.149999999999999" customHeight="1" x14ac:dyDescent="0.3">
      <c r="A36" s="7"/>
      <c r="B36" s="25" t="s">
        <v>124</v>
      </c>
    </row>
    <row r="37" spans="1:13" ht="6" customHeight="1" x14ac:dyDescent="0.3">
      <c r="A37" s="107"/>
    </row>
    <row r="38" spans="1:13" ht="20.149999999999999" customHeight="1" x14ac:dyDescent="0.3">
      <c r="A38" s="107"/>
      <c r="B38" s="7"/>
      <c r="C38" s="25" t="s">
        <v>125</v>
      </c>
    </row>
    <row r="39" spans="1:13" ht="6" customHeight="1" x14ac:dyDescent="0.3">
      <c r="A39" s="107"/>
    </row>
    <row r="40" spans="1:13" ht="20.149999999999999" customHeight="1" x14ac:dyDescent="0.3">
      <c r="A40" s="107"/>
      <c r="B40" s="7"/>
      <c r="C40" s="25" t="s">
        <v>126</v>
      </c>
    </row>
    <row r="41" spans="1:13" ht="6" customHeight="1" x14ac:dyDescent="0.3">
      <c r="A41" s="107"/>
    </row>
    <row r="42" spans="1:13" ht="20.149999999999999" customHeight="1" x14ac:dyDescent="0.3">
      <c r="A42" s="107"/>
      <c r="B42" s="7"/>
      <c r="C42" s="25" t="s">
        <v>127</v>
      </c>
    </row>
    <row r="43" spans="1:13" ht="6" customHeight="1" x14ac:dyDescent="0.3">
      <c r="A43" s="107"/>
    </row>
    <row r="44" spans="1:13" ht="20.149999999999999" customHeight="1" x14ac:dyDescent="0.3">
      <c r="A44" s="107"/>
      <c r="B44" s="7"/>
      <c r="C44" s="25" t="s">
        <v>128</v>
      </c>
    </row>
    <row r="45" spans="1:13" ht="6" customHeight="1" x14ac:dyDescent="0.3">
      <c r="A45" s="107"/>
    </row>
    <row r="46" spans="1:13" ht="20.149999999999999" customHeight="1" x14ac:dyDescent="0.3">
      <c r="A46" s="107"/>
      <c r="B46" s="7"/>
      <c r="C46" s="25" t="s">
        <v>129</v>
      </c>
      <c r="E46" s="555"/>
      <c r="F46" s="555"/>
      <c r="G46" s="555"/>
      <c r="H46" s="555"/>
      <c r="I46" s="555"/>
      <c r="J46" s="555"/>
      <c r="K46" s="555"/>
      <c r="L46" s="555"/>
      <c r="M46" s="555"/>
    </row>
    <row r="47" spans="1:13" ht="6" customHeight="1" x14ac:dyDescent="0.3"/>
    <row r="48" spans="1:13" ht="20.149999999999999" customHeight="1" x14ac:dyDescent="0.3">
      <c r="A48" s="25" t="s">
        <v>130</v>
      </c>
      <c r="H48" s="25" t="s">
        <v>131</v>
      </c>
    </row>
    <row r="49" spans="1:13" ht="6" customHeight="1" x14ac:dyDescent="0.3">
      <c r="G49" s="33"/>
    </row>
    <row r="50" spans="1:13" ht="20.149999999999999" customHeight="1" x14ac:dyDescent="0.3">
      <c r="A50" s="7"/>
      <c r="B50" s="25" t="s">
        <v>132</v>
      </c>
      <c r="G50" s="555"/>
      <c r="H50" s="555"/>
      <c r="I50" s="555"/>
      <c r="J50" s="555"/>
      <c r="K50" s="555"/>
      <c r="L50" s="555"/>
      <c r="M50" s="555"/>
    </row>
    <row r="51" spans="1:13" ht="6" customHeight="1" x14ac:dyDescent="0.3"/>
    <row r="52" spans="1:13" ht="20.149999999999999" customHeight="1" x14ac:dyDescent="0.3">
      <c r="A52" s="7"/>
      <c r="B52" s="25" t="s">
        <v>133</v>
      </c>
      <c r="G52" s="555"/>
      <c r="H52" s="555"/>
      <c r="I52" s="555"/>
      <c r="J52" s="555"/>
      <c r="K52" s="555"/>
      <c r="L52" s="555"/>
      <c r="M52" s="555"/>
    </row>
    <row r="53" spans="1:13" ht="20.149999999999999" customHeight="1" x14ac:dyDescent="0.3">
      <c r="A53" s="116" t="s">
        <v>134</v>
      </c>
    </row>
    <row r="55" spans="1:13" ht="20.149999999999999" customHeight="1" x14ac:dyDescent="0.3">
      <c r="A55" s="107" t="s">
        <v>899</v>
      </c>
      <c r="B55" s="115"/>
      <c r="C55" s="115"/>
      <c r="D55" s="115"/>
      <c r="E55" s="115"/>
      <c r="F55" s="115"/>
      <c r="G55" s="115"/>
      <c r="H55" s="115"/>
      <c r="I55" s="115"/>
      <c r="J55" s="117"/>
      <c r="K55" s="117"/>
    </row>
    <row r="56" spans="1:13" ht="6" customHeight="1" x14ac:dyDescent="0.3">
      <c r="A56" s="118"/>
      <c r="B56" s="115"/>
      <c r="C56" s="115"/>
      <c r="D56" s="115"/>
      <c r="E56" s="115"/>
      <c r="F56" s="115"/>
      <c r="G56" s="115"/>
      <c r="H56" s="115"/>
      <c r="I56" s="115"/>
      <c r="J56" s="117"/>
      <c r="K56" s="117"/>
    </row>
    <row r="57" spans="1:13" ht="20.149999999999999" customHeight="1" x14ac:dyDescent="0.3">
      <c r="A57" s="7"/>
      <c r="B57" s="25" t="s">
        <v>135</v>
      </c>
      <c r="C57" s="115"/>
      <c r="D57" s="115"/>
      <c r="E57" s="115"/>
      <c r="F57" s="115"/>
      <c r="G57" s="115"/>
      <c r="H57" s="115"/>
      <c r="I57" s="115"/>
      <c r="J57" s="117"/>
      <c r="K57" s="117"/>
    </row>
    <row r="58" spans="1:13" ht="6" customHeight="1" x14ac:dyDescent="0.3">
      <c r="A58" s="115"/>
      <c r="B58" s="115"/>
      <c r="C58" s="115"/>
      <c r="D58" s="115"/>
      <c r="E58" s="115"/>
      <c r="F58" s="115"/>
      <c r="G58" s="115"/>
      <c r="H58" s="115"/>
      <c r="I58" s="115"/>
      <c r="J58" s="117"/>
      <c r="K58" s="117"/>
    </row>
    <row r="59" spans="1:13" ht="20.149999999999999" customHeight="1" x14ac:dyDescent="0.3">
      <c r="A59" s="7"/>
      <c r="B59" s="25" t="s">
        <v>136</v>
      </c>
      <c r="C59" s="115"/>
      <c r="D59" s="115"/>
      <c r="E59" s="115"/>
      <c r="F59" s="115"/>
      <c r="G59" s="115"/>
      <c r="H59" s="115"/>
      <c r="I59" s="115"/>
      <c r="J59" s="117"/>
      <c r="K59" s="117"/>
    </row>
    <row r="60" spans="1:13" ht="20.149999999999999" customHeight="1" x14ac:dyDescent="0.3">
      <c r="A60" s="115"/>
      <c r="B60" s="114" t="s">
        <v>137</v>
      </c>
      <c r="C60" s="114"/>
      <c r="D60" s="114"/>
      <c r="E60" s="114"/>
      <c r="F60" s="114"/>
      <c r="G60" s="114"/>
      <c r="H60" s="114"/>
      <c r="I60" s="114"/>
      <c r="J60" s="117"/>
      <c r="K60" s="117"/>
    </row>
    <row r="61" spans="1:13" ht="20.149999999999999" customHeight="1" x14ac:dyDescent="0.3">
      <c r="A61" s="115"/>
      <c r="B61" s="115"/>
      <c r="C61" s="115"/>
      <c r="D61" s="115"/>
      <c r="E61" s="115"/>
      <c r="F61" s="115"/>
      <c r="G61" s="115"/>
      <c r="H61" s="115"/>
      <c r="I61" s="115"/>
      <c r="J61" s="117"/>
      <c r="K61" s="117"/>
    </row>
    <row r="62" spans="1:13" ht="20.149999999999999" customHeight="1" x14ac:dyDescent="0.35">
      <c r="A62" s="107" t="s">
        <v>900</v>
      </c>
    </row>
    <row r="63" spans="1:13" ht="6" customHeight="1" x14ac:dyDescent="0.3">
      <c r="A63" s="115"/>
    </row>
    <row r="64" spans="1:13" ht="20.149999999999999" customHeight="1" x14ac:dyDescent="0.3">
      <c r="A64" s="119" t="s">
        <v>138</v>
      </c>
      <c r="B64" s="111"/>
      <c r="C64" s="111"/>
      <c r="D64" s="111"/>
      <c r="E64" s="111"/>
      <c r="F64" s="111"/>
      <c r="G64" s="549"/>
      <c r="H64" s="549"/>
      <c r="I64" s="549"/>
      <c r="J64" s="549"/>
      <c r="K64" s="549"/>
      <c r="L64" s="549"/>
      <c r="M64" s="549"/>
    </row>
    <row r="65" spans="1:13" ht="20.149999999999999" customHeight="1" x14ac:dyDescent="0.3">
      <c r="B65" s="111" t="s">
        <v>139</v>
      </c>
      <c r="C65" s="111"/>
      <c r="D65" s="111"/>
      <c r="E65" s="111"/>
      <c r="F65" s="111"/>
      <c r="G65" s="549"/>
      <c r="H65" s="549"/>
      <c r="I65" s="549"/>
      <c r="J65" s="549"/>
      <c r="K65" s="549"/>
      <c r="L65" s="549"/>
      <c r="M65" s="549"/>
    </row>
    <row r="66" spans="1:13" ht="20.149999999999999" customHeight="1" x14ac:dyDescent="0.3">
      <c r="B66" s="98" t="s">
        <v>140</v>
      </c>
      <c r="C66" s="98"/>
      <c r="D66" s="98"/>
      <c r="E66" s="98"/>
      <c r="F66" s="98"/>
      <c r="G66" s="549"/>
      <c r="H66" s="549"/>
      <c r="I66" s="549"/>
      <c r="J66" s="549"/>
      <c r="K66" s="549"/>
      <c r="L66" s="549"/>
      <c r="M66" s="549"/>
    </row>
    <row r="67" spans="1:13" ht="20.149999999999999" customHeight="1" x14ac:dyDescent="0.3">
      <c r="B67" s="98" t="s">
        <v>141</v>
      </c>
      <c r="C67" s="98"/>
      <c r="D67" s="98"/>
      <c r="E67" s="98"/>
      <c r="F67" s="98"/>
      <c r="G67" s="551"/>
      <c r="H67" s="551"/>
      <c r="I67" s="551"/>
      <c r="J67" s="551"/>
      <c r="K67" s="551"/>
      <c r="L67" s="551"/>
      <c r="M67" s="551"/>
    </row>
    <row r="68" spans="1:13" ht="20.149999999999999" customHeight="1" x14ac:dyDescent="0.3">
      <c r="B68" s="98" t="s">
        <v>142</v>
      </c>
      <c r="C68" s="98"/>
      <c r="D68" s="98"/>
      <c r="E68" s="98"/>
      <c r="F68" s="98"/>
      <c r="G68" s="548"/>
      <c r="H68" s="548"/>
      <c r="I68" s="548"/>
      <c r="J68" s="548"/>
      <c r="K68" s="548"/>
      <c r="L68" s="548"/>
      <c r="M68" s="548"/>
    </row>
    <row r="69" spans="1:13" ht="20.149999999999999" customHeight="1" x14ac:dyDescent="0.3">
      <c r="B69" s="98" t="s">
        <v>143</v>
      </c>
      <c r="C69" s="98"/>
      <c r="D69" s="98"/>
      <c r="E69" s="98"/>
      <c r="F69" s="98"/>
      <c r="G69" s="551"/>
      <c r="H69" s="551"/>
      <c r="I69" s="551"/>
      <c r="J69" s="551"/>
      <c r="K69" s="551"/>
      <c r="L69" s="551"/>
      <c r="M69" s="551"/>
    </row>
    <row r="70" spans="1:13" ht="60" customHeight="1" x14ac:dyDescent="0.3">
      <c r="B70" s="120" t="s">
        <v>144</v>
      </c>
      <c r="C70" s="98"/>
      <c r="D70" s="98"/>
      <c r="E70" s="98"/>
      <c r="F70" s="98"/>
      <c r="G70" s="550"/>
      <c r="H70" s="550"/>
      <c r="I70" s="550"/>
      <c r="J70" s="550"/>
      <c r="K70" s="550"/>
      <c r="L70" s="550"/>
      <c r="M70" s="550"/>
    </row>
    <row r="71" spans="1:13" ht="20.149999999999999" customHeight="1" x14ac:dyDescent="0.3">
      <c r="A71" s="7"/>
      <c r="B71" s="121" t="s">
        <v>902</v>
      </c>
      <c r="G71" s="70"/>
      <c r="H71" s="70"/>
      <c r="I71" s="70"/>
      <c r="J71" s="70"/>
      <c r="K71" s="70"/>
      <c r="L71" s="70"/>
      <c r="M71" s="70"/>
    </row>
    <row r="72" spans="1:13" ht="20.149999999999999" customHeight="1" x14ac:dyDescent="0.3">
      <c r="B72" s="116" t="s">
        <v>145</v>
      </c>
    </row>
    <row r="73" spans="1:13" ht="6" customHeight="1" x14ac:dyDescent="0.3"/>
    <row r="74" spans="1:13" ht="20.149999999999999" customHeight="1" x14ac:dyDescent="0.3">
      <c r="A74" s="119" t="s">
        <v>146</v>
      </c>
      <c r="B74" s="111"/>
      <c r="C74" s="111"/>
      <c r="D74" s="111"/>
      <c r="E74" s="111"/>
      <c r="F74" s="111"/>
      <c r="G74" s="549"/>
      <c r="H74" s="549"/>
      <c r="I74" s="549"/>
      <c r="J74" s="549"/>
      <c r="K74" s="549"/>
      <c r="L74" s="549"/>
      <c r="M74" s="549"/>
    </row>
    <row r="75" spans="1:13" ht="20.149999999999999" customHeight="1" x14ac:dyDescent="0.3">
      <c r="B75" s="111" t="s">
        <v>139</v>
      </c>
      <c r="C75" s="111"/>
      <c r="D75" s="111"/>
      <c r="E75" s="111"/>
      <c r="F75" s="111"/>
      <c r="G75" s="549"/>
      <c r="H75" s="549"/>
      <c r="I75" s="549"/>
      <c r="J75" s="549"/>
      <c r="K75" s="549"/>
      <c r="L75" s="549"/>
      <c r="M75" s="549"/>
    </row>
    <row r="76" spans="1:13" ht="20.149999999999999" customHeight="1" x14ac:dyDescent="0.3">
      <c r="B76" s="98" t="s">
        <v>140</v>
      </c>
      <c r="C76" s="98"/>
      <c r="D76" s="98"/>
      <c r="E76" s="98"/>
      <c r="F76" s="98"/>
      <c r="G76" s="549"/>
      <c r="H76" s="549"/>
      <c r="I76" s="549"/>
      <c r="J76" s="549"/>
      <c r="K76" s="549"/>
      <c r="L76" s="549"/>
      <c r="M76" s="549"/>
    </row>
    <row r="77" spans="1:13" ht="20.149999999999999" customHeight="1" x14ac:dyDescent="0.3">
      <c r="B77" s="98" t="s">
        <v>141</v>
      </c>
      <c r="C77" s="98"/>
      <c r="D77" s="98"/>
      <c r="E77" s="98"/>
      <c r="F77" s="98"/>
      <c r="G77" s="551"/>
      <c r="H77" s="551"/>
      <c r="I77" s="551"/>
      <c r="J77" s="551"/>
      <c r="K77" s="551"/>
      <c r="L77" s="551"/>
      <c r="M77" s="551"/>
    </row>
    <row r="78" spans="1:13" ht="20.149999999999999" customHeight="1" x14ac:dyDescent="0.3">
      <c r="B78" s="98" t="s">
        <v>142</v>
      </c>
      <c r="C78" s="98"/>
      <c r="D78" s="98"/>
      <c r="E78" s="98"/>
      <c r="F78" s="98"/>
      <c r="G78" s="548"/>
      <c r="H78" s="548"/>
      <c r="I78" s="548"/>
      <c r="J78" s="548"/>
      <c r="K78" s="548"/>
      <c r="L78" s="548"/>
      <c r="M78" s="548"/>
    </row>
    <row r="79" spans="1:13" ht="20.149999999999999" customHeight="1" x14ac:dyDescent="0.3">
      <c r="B79" s="98" t="s">
        <v>143</v>
      </c>
      <c r="C79" s="98"/>
      <c r="D79" s="98"/>
      <c r="E79" s="98"/>
      <c r="F79" s="98"/>
      <c r="G79" s="549"/>
      <c r="H79" s="549"/>
      <c r="I79" s="549"/>
      <c r="J79" s="549"/>
      <c r="K79" s="549"/>
      <c r="L79" s="549"/>
      <c r="M79" s="549"/>
    </row>
    <row r="80" spans="1:13" ht="60" customHeight="1" x14ac:dyDescent="0.3">
      <c r="B80" s="120" t="s">
        <v>144</v>
      </c>
      <c r="C80" s="98"/>
      <c r="D80" s="98"/>
      <c r="E80" s="98"/>
      <c r="F80" s="98"/>
      <c r="G80" s="550"/>
      <c r="H80" s="550"/>
      <c r="I80" s="550"/>
      <c r="J80" s="550"/>
      <c r="K80" s="550"/>
      <c r="L80" s="550"/>
      <c r="M80" s="550"/>
    </row>
    <row r="81" spans="1:13" ht="20.149999999999999" customHeight="1" x14ac:dyDescent="0.3">
      <c r="A81" s="7"/>
      <c r="B81" s="121" t="s">
        <v>902</v>
      </c>
      <c r="G81" s="70"/>
      <c r="H81" s="70"/>
      <c r="I81" s="70"/>
      <c r="J81" s="70"/>
      <c r="K81" s="70"/>
      <c r="L81" s="70"/>
      <c r="M81" s="70"/>
    </row>
    <row r="82" spans="1:13" ht="6" customHeight="1" x14ac:dyDescent="0.3"/>
    <row r="83" spans="1:13" ht="19.5" customHeight="1" x14ac:dyDescent="0.3">
      <c r="A83" s="553" t="s">
        <v>147</v>
      </c>
      <c r="B83" s="554"/>
      <c r="C83" s="554"/>
      <c r="D83" s="554"/>
      <c r="E83" s="554"/>
      <c r="F83" s="554"/>
      <c r="G83" s="549"/>
      <c r="H83" s="549"/>
      <c r="I83" s="549"/>
      <c r="J83" s="549"/>
      <c r="K83" s="549"/>
      <c r="L83" s="549"/>
      <c r="M83" s="549"/>
    </row>
    <row r="84" spans="1:13" ht="20.149999999999999" customHeight="1" x14ac:dyDescent="0.3">
      <c r="B84" s="111" t="s">
        <v>139</v>
      </c>
      <c r="C84" s="111"/>
      <c r="D84" s="111"/>
      <c r="E84" s="111"/>
      <c r="F84" s="111"/>
      <c r="G84" s="549"/>
      <c r="H84" s="549"/>
      <c r="I84" s="549"/>
      <c r="J84" s="549"/>
      <c r="K84" s="549"/>
      <c r="L84" s="549"/>
      <c r="M84" s="549"/>
    </row>
    <row r="85" spans="1:13" ht="20.149999999999999" customHeight="1" x14ac:dyDescent="0.3">
      <c r="B85" s="98" t="s">
        <v>140</v>
      </c>
      <c r="C85" s="98"/>
      <c r="D85" s="98"/>
      <c r="E85" s="98"/>
      <c r="F85" s="98"/>
      <c r="G85" s="549"/>
      <c r="H85" s="549"/>
      <c r="I85" s="549"/>
      <c r="J85" s="549"/>
      <c r="K85" s="549"/>
      <c r="L85" s="549"/>
      <c r="M85" s="549"/>
    </row>
    <row r="86" spans="1:13" ht="20.149999999999999" customHeight="1" x14ac:dyDescent="0.3">
      <c r="B86" s="98" t="s">
        <v>141</v>
      </c>
      <c r="C86" s="98"/>
      <c r="D86" s="98"/>
      <c r="E86" s="98"/>
      <c r="F86" s="98"/>
      <c r="G86" s="551"/>
      <c r="H86" s="551"/>
      <c r="I86" s="551"/>
      <c r="J86" s="551"/>
      <c r="K86" s="551"/>
      <c r="L86" s="551"/>
      <c r="M86" s="551"/>
    </row>
    <row r="87" spans="1:13" ht="20.149999999999999" customHeight="1" x14ac:dyDescent="0.3">
      <c r="B87" s="98" t="s">
        <v>142</v>
      </c>
      <c r="C87" s="98"/>
      <c r="D87" s="98"/>
      <c r="E87" s="98"/>
      <c r="F87" s="98"/>
      <c r="G87" s="548"/>
      <c r="H87" s="548"/>
      <c r="I87" s="548"/>
      <c r="J87" s="548"/>
      <c r="K87" s="548"/>
      <c r="L87" s="548"/>
      <c r="M87" s="548"/>
    </row>
    <row r="88" spans="1:13" ht="20.149999999999999" customHeight="1" x14ac:dyDescent="0.3">
      <c r="B88" s="98" t="s">
        <v>143</v>
      </c>
      <c r="C88" s="98"/>
      <c r="D88" s="98"/>
      <c r="E88" s="98"/>
      <c r="F88" s="98"/>
      <c r="G88" s="549"/>
      <c r="H88" s="549"/>
      <c r="I88" s="549"/>
      <c r="J88" s="549"/>
      <c r="K88" s="549"/>
      <c r="L88" s="549"/>
      <c r="M88" s="549"/>
    </row>
    <row r="89" spans="1:13" ht="60" customHeight="1" x14ac:dyDescent="0.3">
      <c r="B89" s="120" t="s">
        <v>144</v>
      </c>
      <c r="C89" s="98"/>
      <c r="D89" s="98"/>
      <c r="E89" s="98"/>
      <c r="F89" s="98"/>
      <c r="G89" s="550"/>
      <c r="H89" s="550"/>
      <c r="I89" s="550"/>
      <c r="J89" s="550"/>
      <c r="K89" s="550"/>
      <c r="L89" s="550"/>
      <c r="M89" s="550"/>
    </row>
    <row r="90" spans="1:13" ht="20.149999999999999" customHeight="1" x14ac:dyDescent="0.3">
      <c r="A90" s="7"/>
      <c r="B90" s="122" t="s">
        <v>902</v>
      </c>
      <c r="G90" s="70"/>
      <c r="H90" s="70"/>
      <c r="I90" s="70"/>
      <c r="J90" s="70"/>
      <c r="K90" s="70"/>
      <c r="L90" s="70"/>
      <c r="M90" s="70"/>
    </row>
    <row r="91" spans="1:13" ht="6" customHeight="1" x14ac:dyDescent="0.3"/>
    <row r="92" spans="1:13" ht="20.149999999999999" customHeight="1" x14ac:dyDescent="0.3">
      <c r="A92" s="119" t="s">
        <v>148</v>
      </c>
      <c r="B92" s="111"/>
      <c r="C92" s="111"/>
      <c r="D92" s="111"/>
      <c r="E92" s="111"/>
      <c r="F92" s="111"/>
      <c r="G92" s="549"/>
      <c r="H92" s="549"/>
      <c r="I92" s="549"/>
      <c r="J92" s="549"/>
      <c r="K92" s="549"/>
      <c r="L92" s="549"/>
      <c r="M92" s="549"/>
    </row>
    <row r="93" spans="1:13" ht="20.149999999999999" customHeight="1" x14ac:dyDescent="0.3">
      <c r="B93" s="111" t="s">
        <v>139</v>
      </c>
      <c r="C93" s="111"/>
      <c r="D93" s="111"/>
      <c r="E93" s="111"/>
      <c r="F93" s="111"/>
      <c r="G93" s="549"/>
      <c r="H93" s="549"/>
      <c r="I93" s="549"/>
      <c r="J93" s="549"/>
      <c r="K93" s="549"/>
      <c r="L93" s="549"/>
      <c r="M93" s="549"/>
    </row>
    <row r="94" spans="1:13" ht="20.149999999999999" customHeight="1" x14ac:dyDescent="0.3">
      <c r="B94" s="98" t="s">
        <v>140</v>
      </c>
      <c r="C94" s="98"/>
      <c r="D94" s="98"/>
      <c r="E94" s="98"/>
      <c r="F94" s="98"/>
      <c r="G94" s="549"/>
      <c r="H94" s="549"/>
      <c r="I94" s="549"/>
      <c r="J94" s="549"/>
      <c r="K94" s="549"/>
      <c r="L94" s="549"/>
      <c r="M94" s="549"/>
    </row>
    <row r="95" spans="1:13" ht="20.149999999999999" customHeight="1" x14ac:dyDescent="0.3">
      <c r="B95" s="98" t="s">
        <v>141</v>
      </c>
      <c r="C95" s="98"/>
      <c r="D95" s="98"/>
      <c r="E95" s="98"/>
      <c r="F95" s="98"/>
      <c r="G95" s="551"/>
      <c r="H95" s="551"/>
      <c r="I95" s="551"/>
      <c r="J95" s="551"/>
      <c r="K95" s="551"/>
      <c r="L95" s="551"/>
      <c r="M95" s="551"/>
    </row>
    <row r="96" spans="1:13" ht="20.149999999999999" customHeight="1" x14ac:dyDescent="0.3">
      <c r="B96" s="98" t="s">
        <v>142</v>
      </c>
      <c r="C96" s="98"/>
      <c r="D96" s="98"/>
      <c r="E96" s="98"/>
      <c r="F96" s="98"/>
      <c r="G96" s="548"/>
      <c r="H96" s="548"/>
      <c r="I96" s="548"/>
      <c r="J96" s="548"/>
      <c r="K96" s="548"/>
      <c r="L96" s="548"/>
      <c r="M96" s="548"/>
    </row>
    <row r="97" spans="1:13" ht="20.149999999999999" customHeight="1" x14ac:dyDescent="0.3">
      <c r="B97" s="98" t="s">
        <v>143</v>
      </c>
      <c r="C97" s="98"/>
      <c r="D97" s="98"/>
      <c r="E97" s="98"/>
      <c r="F97" s="98"/>
      <c r="G97" s="549"/>
      <c r="H97" s="549"/>
      <c r="I97" s="549"/>
      <c r="J97" s="549"/>
      <c r="K97" s="549"/>
      <c r="L97" s="549"/>
      <c r="M97" s="549"/>
    </row>
    <row r="98" spans="1:13" ht="60" customHeight="1" x14ac:dyDescent="0.3">
      <c r="B98" s="120" t="s">
        <v>144</v>
      </c>
      <c r="C98" s="98"/>
      <c r="D98" s="98"/>
      <c r="E98" s="98"/>
      <c r="F98" s="98"/>
      <c r="G98" s="550"/>
      <c r="H98" s="550"/>
      <c r="I98" s="550"/>
      <c r="J98" s="550"/>
      <c r="K98" s="550"/>
      <c r="L98" s="550"/>
      <c r="M98" s="550"/>
    </row>
    <row r="99" spans="1:13" ht="20.149999999999999" customHeight="1" x14ac:dyDescent="0.3">
      <c r="A99" s="7"/>
      <c r="B99" s="121" t="s">
        <v>902</v>
      </c>
      <c r="G99" s="70"/>
      <c r="H99" s="70"/>
      <c r="I99" s="70"/>
      <c r="J99" s="70"/>
      <c r="K99" s="70"/>
      <c r="L99" s="70"/>
      <c r="M99" s="70"/>
    </row>
    <row r="100" spans="1:13" ht="6" customHeight="1" x14ac:dyDescent="0.3"/>
    <row r="101" spans="1:13" ht="20.149999999999999" customHeight="1" x14ac:dyDescent="0.3">
      <c r="A101" s="119" t="s">
        <v>149</v>
      </c>
      <c r="B101" s="111"/>
      <c r="C101" s="111"/>
      <c r="D101" s="111"/>
      <c r="E101" s="111"/>
      <c r="F101" s="111"/>
      <c r="G101" s="549"/>
      <c r="H101" s="549"/>
      <c r="I101" s="549"/>
      <c r="J101" s="549"/>
      <c r="K101" s="549"/>
      <c r="L101" s="549"/>
      <c r="M101" s="549"/>
    </row>
    <row r="102" spans="1:13" ht="20.149999999999999" customHeight="1" x14ac:dyDescent="0.3">
      <c r="B102" s="111" t="s">
        <v>139</v>
      </c>
      <c r="C102" s="111"/>
      <c r="D102" s="111"/>
      <c r="E102" s="111"/>
      <c r="F102" s="111"/>
      <c r="G102" s="551"/>
      <c r="H102" s="551"/>
      <c r="I102" s="551"/>
      <c r="J102" s="551"/>
      <c r="K102" s="551"/>
      <c r="L102" s="551"/>
      <c r="M102" s="551"/>
    </row>
    <row r="103" spans="1:13" ht="20.149999999999999" customHeight="1" x14ac:dyDescent="0.3">
      <c r="B103" s="98" t="s">
        <v>140</v>
      </c>
      <c r="C103" s="98"/>
      <c r="D103" s="98"/>
      <c r="E103" s="98"/>
      <c r="F103" s="98"/>
      <c r="G103" s="551"/>
      <c r="H103" s="551"/>
      <c r="I103" s="551"/>
      <c r="J103" s="551"/>
      <c r="K103" s="551"/>
      <c r="L103" s="551"/>
      <c r="M103" s="551"/>
    </row>
    <row r="104" spans="1:13" ht="20.149999999999999" customHeight="1" x14ac:dyDescent="0.3">
      <c r="B104" s="98" t="s">
        <v>141</v>
      </c>
      <c r="C104" s="98"/>
      <c r="D104" s="98"/>
      <c r="E104" s="98"/>
      <c r="F104" s="98"/>
      <c r="G104" s="551"/>
      <c r="H104" s="551"/>
      <c r="I104" s="551"/>
      <c r="J104" s="551"/>
      <c r="K104" s="551"/>
      <c r="L104" s="551"/>
      <c r="M104" s="551"/>
    </row>
    <row r="105" spans="1:13" ht="20.149999999999999" customHeight="1" x14ac:dyDescent="0.3">
      <c r="B105" s="98" t="s">
        <v>142</v>
      </c>
      <c r="C105" s="98"/>
      <c r="D105" s="98"/>
      <c r="E105" s="98"/>
      <c r="F105" s="98"/>
      <c r="G105" s="552"/>
      <c r="H105" s="552"/>
      <c r="I105" s="552"/>
      <c r="J105" s="552"/>
      <c r="K105" s="552"/>
      <c r="L105" s="552"/>
      <c r="M105" s="552"/>
    </row>
    <row r="106" spans="1:13" ht="20.149999999999999" customHeight="1" x14ac:dyDescent="0.3">
      <c r="B106" s="98" t="s">
        <v>143</v>
      </c>
      <c r="C106" s="98"/>
      <c r="D106" s="98"/>
      <c r="E106" s="98"/>
      <c r="F106" s="98"/>
      <c r="G106" s="551"/>
      <c r="H106" s="551"/>
      <c r="I106" s="551"/>
      <c r="J106" s="551"/>
      <c r="K106" s="551"/>
      <c r="L106" s="551"/>
      <c r="M106" s="551"/>
    </row>
    <row r="107" spans="1:13" ht="60" customHeight="1" x14ac:dyDescent="0.3">
      <c r="B107" s="120" t="s">
        <v>144</v>
      </c>
      <c r="C107" s="98"/>
      <c r="D107" s="98"/>
      <c r="E107" s="98"/>
      <c r="F107" s="98"/>
      <c r="G107" s="550"/>
      <c r="H107" s="550"/>
      <c r="I107" s="550"/>
      <c r="J107" s="550"/>
      <c r="K107" s="550"/>
      <c r="L107" s="550"/>
      <c r="M107" s="550"/>
    </row>
    <row r="108" spans="1:13" ht="20.149999999999999" customHeight="1" x14ac:dyDescent="0.3">
      <c r="A108" s="7"/>
      <c r="B108" s="121" t="s">
        <v>902</v>
      </c>
      <c r="G108" s="70"/>
      <c r="H108" s="70"/>
      <c r="I108" s="70"/>
      <c r="J108" s="70"/>
      <c r="K108" s="70"/>
      <c r="L108" s="70"/>
      <c r="M108" s="70"/>
    </row>
    <row r="109" spans="1:13" ht="6" customHeight="1" x14ac:dyDescent="0.3"/>
    <row r="110" spans="1:13" ht="20.149999999999999" customHeight="1" x14ac:dyDescent="0.3">
      <c r="A110" s="119" t="s">
        <v>150</v>
      </c>
      <c r="B110" s="111"/>
      <c r="C110" s="111"/>
      <c r="D110" s="111"/>
      <c r="E110" s="111"/>
      <c r="F110" s="111"/>
      <c r="G110" s="549"/>
      <c r="H110" s="549"/>
      <c r="I110" s="549"/>
      <c r="J110" s="549"/>
      <c r="K110" s="549"/>
      <c r="L110" s="549"/>
      <c r="M110" s="549"/>
    </row>
    <row r="111" spans="1:13" ht="20.149999999999999" customHeight="1" x14ac:dyDescent="0.3">
      <c r="B111" s="111" t="s">
        <v>139</v>
      </c>
      <c r="C111" s="111"/>
      <c r="D111" s="111"/>
      <c r="E111" s="111"/>
      <c r="F111" s="111"/>
      <c r="G111" s="549"/>
      <c r="H111" s="549"/>
      <c r="I111" s="549"/>
      <c r="J111" s="549"/>
      <c r="K111" s="549"/>
      <c r="L111" s="549"/>
      <c r="M111" s="549"/>
    </row>
    <row r="112" spans="1:13" ht="20.149999999999999" customHeight="1" x14ac:dyDescent="0.3">
      <c r="B112" s="98" t="s">
        <v>140</v>
      </c>
      <c r="C112" s="98"/>
      <c r="D112" s="98"/>
      <c r="E112" s="98"/>
      <c r="F112" s="98"/>
      <c r="G112" s="549"/>
      <c r="H112" s="549"/>
      <c r="I112" s="549"/>
      <c r="J112" s="549"/>
      <c r="K112" s="549"/>
      <c r="L112" s="549"/>
      <c r="M112" s="549"/>
    </row>
    <row r="113" spans="1:13" ht="20.149999999999999" customHeight="1" x14ac:dyDescent="0.3">
      <c r="B113" s="98" t="s">
        <v>141</v>
      </c>
      <c r="C113" s="98"/>
      <c r="D113" s="98"/>
      <c r="E113" s="98"/>
      <c r="F113" s="98"/>
      <c r="G113" s="551"/>
      <c r="H113" s="551"/>
      <c r="I113" s="551"/>
      <c r="J113" s="551"/>
      <c r="K113" s="551"/>
      <c r="L113" s="551"/>
      <c r="M113" s="551"/>
    </row>
    <row r="114" spans="1:13" ht="20.149999999999999" customHeight="1" x14ac:dyDescent="0.3">
      <c r="B114" s="98" t="s">
        <v>142</v>
      </c>
      <c r="C114" s="98"/>
      <c r="D114" s="98"/>
      <c r="E114" s="98"/>
      <c r="F114" s="98"/>
      <c r="G114" s="548"/>
      <c r="H114" s="548"/>
      <c r="I114" s="548"/>
      <c r="J114" s="548"/>
      <c r="K114" s="548"/>
      <c r="L114" s="548"/>
      <c r="M114" s="548"/>
    </row>
    <row r="115" spans="1:13" ht="20.149999999999999" customHeight="1" x14ac:dyDescent="0.3">
      <c r="B115" s="98" t="s">
        <v>143</v>
      </c>
      <c r="C115" s="98"/>
      <c r="D115" s="98"/>
      <c r="E115" s="98"/>
      <c r="F115" s="98"/>
      <c r="G115" s="549"/>
      <c r="H115" s="549"/>
      <c r="I115" s="549"/>
      <c r="J115" s="549"/>
      <c r="K115" s="549"/>
      <c r="L115" s="549"/>
      <c r="M115" s="549"/>
    </row>
    <row r="116" spans="1:13" ht="60" customHeight="1" x14ac:dyDescent="0.3">
      <c r="B116" s="120" t="s">
        <v>144</v>
      </c>
      <c r="C116" s="98"/>
      <c r="D116" s="98"/>
      <c r="E116" s="98"/>
      <c r="F116" s="98"/>
      <c r="G116" s="550"/>
      <c r="H116" s="550"/>
      <c r="I116" s="550"/>
      <c r="J116" s="550"/>
      <c r="K116" s="550"/>
      <c r="L116" s="550"/>
      <c r="M116" s="550"/>
    </row>
    <row r="117" spans="1:13" ht="20.149999999999999" customHeight="1" x14ac:dyDescent="0.3">
      <c r="A117" s="7"/>
      <c r="B117" s="121" t="s">
        <v>902</v>
      </c>
      <c r="G117" s="70"/>
      <c r="H117" s="70"/>
      <c r="I117" s="70"/>
      <c r="J117" s="70"/>
      <c r="K117" s="70"/>
      <c r="L117" s="70"/>
      <c r="M117" s="70"/>
    </row>
    <row r="118" spans="1:13" ht="6" customHeight="1" x14ac:dyDescent="0.3"/>
    <row r="119" spans="1:13" ht="20.149999999999999" customHeight="1" x14ac:dyDescent="0.3">
      <c r="A119" s="119" t="s">
        <v>151</v>
      </c>
      <c r="B119" s="111"/>
      <c r="C119" s="111"/>
      <c r="D119" s="111"/>
      <c r="E119" s="111"/>
      <c r="F119" s="111"/>
      <c r="G119" s="549"/>
      <c r="H119" s="549"/>
      <c r="I119" s="549"/>
      <c r="J119" s="549"/>
      <c r="K119" s="549"/>
      <c r="L119" s="549"/>
      <c r="M119" s="549"/>
    </row>
    <row r="120" spans="1:13" ht="20.149999999999999" customHeight="1" x14ac:dyDescent="0.3">
      <c r="B120" s="111" t="s">
        <v>139</v>
      </c>
      <c r="C120" s="111"/>
      <c r="D120" s="111"/>
      <c r="E120" s="111"/>
      <c r="F120" s="111"/>
      <c r="G120" s="549"/>
      <c r="H120" s="549"/>
      <c r="I120" s="549"/>
      <c r="J120" s="549"/>
      <c r="K120" s="549"/>
      <c r="L120" s="549"/>
      <c r="M120" s="549"/>
    </row>
    <row r="121" spans="1:13" ht="20.149999999999999" customHeight="1" x14ac:dyDescent="0.3">
      <c r="B121" s="98" t="s">
        <v>140</v>
      </c>
      <c r="C121" s="98"/>
      <c r="D121" s="98"/>
      <c r="E121" s="98"/>
      <c r="F121" s="98"/>
      <c r="G121" s="549"/>
      <c r="H121" s="549"/>
      <c r="I121" s="549"/>
      <c r="J121" s="549"/>
      <c r="K121" s="549"/>
      <c r="L121" s="549"/>
      <c r="M121" s="549"/>
    </row>
    <row r="122" spans="1:13" ht="20.149999999999999" customHeight="1" x14ac:dyDescent="0.3">
      <c r="B122" s="98" t="s">
        <v>141</v>
      </c>
      <c r="C122" s="98"/>
      <c r="D122" s="98"/>
      <c r="E122" s="98"/>
      <c r="F122" s="98"/>
      <c r="G122" s="551"/>
      <c r="H122" s="551"/>
      <c r="I122" s="551"/>
      <c r="J122" s="551"/>
      <c r="K122" s="551"/>
      <c r="L122" s="551"/>
      <c r="M122" s="551"/>
    </row>
    <row r="123" spans="1:13" ht="20.149999999999999" customHeight="1" x14ac:dyDescent="0.3">
      <c r="B123" s="98" t="s">
        <v>142</v>
      </c>
      <c r="C123" s="98"/>
      <c r="D123" s="98"/>
      <c r="E123" s="98"/>
      <c r="F123" s="98"/>
      <c r="G123" s="548"/>
      <c r="H123" s="548"/>
      <c r="I123" s="548"/>
      <c r="J123" s="548"/>
      <c r="K123" s="548"/>
      <c r="L123" s="548"/>
      <c r="M123" s="548"/>
    </row>
    <row r="124" spans="1:13" ht="20.149999999999999" customHeight="1" x14ac:dyDescent="0.3">
      <c r="B124" s="98" t="s">
        <v>143</v>
      </c>
      <c r="C124" s="98"/>
      <c r="D124" s="98"/>
      <c r="E124" s="98"/>
      <c r="F124" s="98"/>
      <c r="G124" s="549"/>
      <c r="H124" s="549"/>
      <c r="I124" s="549"/>
      <c r="J124" s="549"/>
      <c r="K124" s="549"/>
      <c r="L124" s="549"/>
      <c r="M124" s="549"/>
    </row>
    <row r="125" spans="1:13" ht="60" customHeight="1" x14ac:dyDescent="0.3">
      <c r="B125" s="120" t="s">
        <v>144</v>
      </c>
      <c r="C125" s="98"/>
      <c r="D125" s="98"/>
      <c r="E125" s="98"/>
      <c r="F125" s="98"/>
      <c r="G125" s="550"/>
      <c r="H125" s="550"/>
      <c r="I125" s="550"/>
      <c r="J125" s="550"/>
      <c r="K125" s="550"/>
      <c r="L125" s="550"/>
      <c r="M125" s="550"/>
    </row>
    <row r="126" spans="1:13" ht="20.149999999999999" customHeight="1" x14ac:dyDescent="0.3">
      <c r="A126" s="7"/>
      <c r="B126" s="121" t="s">
        <v>902</v>
      </c>
      <c r="G126" s="70"/>
      <c r="H126" s="70"/>
      <c r="I126" s="70"/>
      <c r="J126" s="70"/>
      <c r="K126" s="70"/>
      <c r="L126" s="70"/>
      <c r="M126" s="70"/>
    </row>
    <row r="127" spans="1:13" ht="6" customHeight="1" x14ac:dyDescent="0.3"/>
    <row r="128" spans="1:13" ht="20.149999999999999" customHeight="1" x14ac:dyDescent="0.3">
      <c r="A128" s="119" t="s">
        <v>152</v>
      </c>
      <c r="B128" s="111"/>
      <c r="C128" s="111"/>
      <c r="D128" s="111"/>
      <c r="E128" s="111"/>
      <c r="F128" s="111"/>
      <c r="G128" s="549"/>
      <c r="H128" s="549"/>
      <c r="I128" s="549"/>
      <c r="J128" s="549"/>
      <c r="K128" s="549"/>
      <c r="L128" s="549"/>
      <c r="M128" s="549"/>
    </row>
    <row r="129" spans="1:13" ht="20.149999999999999" customHeight="1" x14ac:dyDescent="0.3">
      <c r="B129" s="111" t="s">
        <v>139</v>
      </c>
      <c r="C129" s="111"/>
      <c r="D129" s="111"/>
      <c r="E129" s="111"/>
      <c r="F129" s="111"/>
      <c r="G129" s="549"/>
      <c r="H129" s="549"/>
      <c r="I129" s="549"/>
      <c r="J129" s="549"/>
      <c r="K129" s="549"/>
      <c r="L129" s="549"/>
      <c r="M129" s="549"/>
    </row>
    <row r="130" spans="1:13" ht="20.149999999999999" customHeight="1" x14ac:dyDescent="0.3">
      <c r="B130" s="98" t="s">
        <v>140</v>
      </c>
      <c r="C130" s="98"/>
      <c r="D130" s="98"/>
      <c r="E130" s="98"/>
      <c r="F130" s="98"/>
      <c r="G130" s="549"/>
      <c r="H130" s="549"/>
      <c r="I130" s="549"/>
      <c r="J130" s="549"/>
      <c r="K130" s="549"/>
      <c r="L130" s="549"/>
      <c r="M130" s="549"/>
    </row>
    <row r="131" spans="1:13" ht="20.149999999999999" customHeight="1" x14ac:dyDescent="0.3">
      <c r="B131" s="111" t="s">
        <v>141</v>
      </c>
      <c r="C131" s="111"/>
      <c r="D131" s="111"/>
      <c r="E131" s="111"/>
      <c r="F131" s="111"/>
      <c r="G131" s="551"/>
      <c r="H131" s="551"/>
      <c r="I131" s="551"/>
      <c r="J131" s="551"/>
      <c r="K131" s="551"/>
      <c r="L131" s="551"/>
      <c r="M131" s="551"/>
    </row>
    <row r="132" spans="1:13" ht="20.149999999999999" customHeight="1" x14ac:dyDescent="0.3">
      <c r="B132" s="98" t="s">
        <v>142</v>
      </c>
      <c r="C132" s="98"/>
      <c r="D132" s="98"/>
      <c r="E132" s="98"/>
      <c r="F132" s="98"/>
      <c r="G132" s="548"/>
      <c r="H132" s="548"/>
      <c r="I132" s="548"/>
      <c r="J132" s="548"/>
      <c r="K132" s="548"/>
      <c r="L132" s="548"/>
      <c r="M132" s="548"/>
    </row>
    <row r="133" spans="1:13" ht="20.149999999999999" customHeight="1" x14ac:dyDescent="0.3">
      <c r="B133" s="98" t="s">
        <v>143</v>
      </c>
      <c r="C133" s="98"/>
      <c r="D133" s="98"/>
      <c r="E133" s="98"/>
      <c r="F133" s="98"/>
      <c r="G133" s="549"/>
      <c r="H133" s="549"/>
      <c r="I133" s="549"/>
      <c r="J133" s="549"/>
      <c r="K133" s="549"/>
      <c r="L133" s="549"/>
      <c r="M133" s="549"/>
    </row>
    <row r="134" spans="1:13" ht="60" customHeight="1" x14ac:dyDescent="0.3">
      <c r="B134" s="120" t="s">
        <v>144</v>
      </c>
      <c r="C134" s="98"/>
      <c r="D134" s="98"/>
      <c r="E134" s="98"/>
      <c r="F134" s="98"/>
      <c r="G134" s="550"/>
      <c r="H134" s="550"/>
      <c r="I134" s="550"/>
      <c r="J134" s="550"/>
      <c r="K134" s="550"/>
      <c r="L134" s="550"/>
      <c r="M134" s="550"/>
    </row>
    <row r="135" spans="1:13" ht="20.149999999999999" customHeight="1" x14ac:dyDescent="0.3">
      <c r="A135" s="7"/>
      <c r="B135" s="121" t="s">
        <v>902</v>
      </c>
    </row>
    <row r="147" ht="20.149999999999999" customHeight="1" x14ac:dyDescent="0.3"/>
  </sheetData>
  <sheetProtection algorithmName="SHA-512" hashValue="AOJUwL6SdBzEofWknTRzRufVdbKyNyOcQNG/RHssjGqi3IFLASPZrrqfFvhJYgyFRu63y/hg1zOh12rS+DmFjA==" saltValue="9toyi6FPMV2d167aPJrahQ==" spinCount="100000" sheet="1" objects="1" scenarios="1"/>
  <mergeCells count="84">
    <mergeCell ref="G87:M87"/>
    <mergeCell ref="G88:M88"/>
    <mergeCell ref="G89:M89"/>
    <mergeCell ref="A1:M1"/>
    <mergeCell ref="A2:M2"/>
    <mergeCell ref="A6:F6"/>
    <mergeCell ref="A8:M8"/>
    <mergeCell ref="A7:F7"/>
    <mergeCell ref="G76:M76"/>
    <mergeCell ref="G77:M77"/>
    <mergeCell ref="G78:M78"/>
    <mergeCell ref="G79:M79"/>
    <mergeCell ref="G80:M80"/>
    <mergeCell ref="G68:M68"/>
    <mergeCell ref="G69:M69"/>
    <mergeCell ref="G70:M70"/>
    <mergeCell ref="G74:M74"/>
    <mergeCell ref="G75:M75"/>
    <mergeCell ref="E46:M46"/>
    <mergeCell ref="G64:M64"/>
    <mergeCell ref="G65:M65"/>
    <mergeCell ref="G66:M66"/>
    <mergeCell ref="G67:M67"/>
    <mergeCell ref="G50:M50"/>
    <mergeCell ref="G52:M52"/>
    <mergeCell ref="A83:F83"/>
    <mergeCell ref="G83:M83"/>
    <mergeCell ref="G84:M84"/>
    <mergeCell ref="G85:M85"/>
    <mergeCell ref="G86:M86"/>
    <mergeCell ref="G92:M92"/>
    <mergeCell ref="G93:M93"/>
    <mergeCell ref="G94:M94"/>
    <mergeCell ref="G95:M95"/>
    <mergeCell ref="G96:M96"/>
    <mergeCell ref="G104:M104"/>
    <mergeCell ref="G105:M105"/>
    <mergeCell ref="G106:M106"/>
    <mergeCell ref="G107:M107"/>
    <mergeCell ref="G97:M97"/>
    <mergeCell ref="G98:M98"/>
    <mergeCell ref="G101:M101"/>
    <mergeCell ref="G102:M102"/>
    <mergeCell ref="G103:M103"/>
    <mergeCell ref="G115:M115"/>
    <mergeCell ref="G116:M116"/>
    <mergeCell ref="G119:M119"/>
    <mergeCell ref="G110:M110"/>
    <mergeCell ref="G111:M111"/>
    <mergeCell ref="G112:M112"/>
    <mergeCell ref="G29:M29"/>
    <mergeCell ref="G132:M132"/>
    <mergeCell ref="G133:M133"/>
    <mergeCell ref="G134:M134"/>
    <mergeCell ref="G125:M125"/>
    <mergeCell ref="G128:M128"/>
    <mergeCell ref="G129:M129"/>
    <mergeCell ref="G130:M130"/>
    <mergeCell ref="G131:M131"/>
    <mergeCell ref="G120:M120"/>
    <mergeCell ref="G121:M121"/>
    <mergeCell ref="G122:M122"/>
    <mergeCell ref="G123:M123"/>
    <mergeCell ref="G124:M124"/>
    <mergeCell ref="G113:M113"/>
    <mergeCell ref="G114:M114"/>
    <mergeCell ref="G24:M24"/>
    <mergeCell ref="G25:M25"/>
    <mergeCell ref="G26:M26"/>
    <mergeCell ref="G27:M27"/>
    <mergeCell ref="G28:M28"/>
    <mergeCell ref="L6:M6"/>
    <mergeCell ref="I6:K6"/>
    <mergeCell ref="I7:K7"/>
    <mergeCell ref="G7:H7"/>
    <mergeCell ref="G6:H6"/>
    <mergeCell ref="L7:M7"/>
    <mergeCell ref="G19:M19"/>
    <mergeCell ref="G20:M20"/>
    <mergeCell ref="G21:M21"/>
    <mergeCell ref="G12:M12"/>
    <mergeCell ref="G16:M16"/>
    <mergeCell ref="G17:M17"/>
    <mergeCell ref="G18:M18"/>
  </mergeCells>
  <dataValidations disablePrompts="1" count="2">
    <dataValidation type="list" showErrorMessage="1" sqref="A59 A33 A36 B38 B40 B42 B44 B46 A50 A52 A57 A71 A81 A90 A99 A108 A117 A126 A135" xr:uid="{165C4190-50FC-4EE6-8ABF-1082927FB528}">
      <formula1>"X"</formula1>
    </dataValidation>
    <dataValidation type="list" allowBlank="1" showInputMessage="1" showErrorMessage="1" sqref="I7:K7" xr:uid="{EB8CDA0E-A310-324E-AAE9-51D9FAFAFBFD}">
      <formula1>"Yes,No"</formula1>
    </dataValidation>
  </dataValidations>
  <pageMargins left="0.7" right="0.7" top="0.75" bottom="0.75" header="0.3" footer="0.3"/>
  <pageSetup scale="67" fitToHeight="0" orientation="portrait" r:id="rId1"/>
  <rowBreaks count="3" manualBreakCount="3">
    <brk id="61" max="16383" man="1"/>
    <brk id="91" max="16383" man="1"/>
    <brk id="1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C836-DE5F-462F-8097-209678964493}">
  <dimension ref="A1:O232"/>
  <sheetViews>
    <sheetView topLeftCell="A144" zoomScale="80" zoomScaleNormal="80" workbookViewId="0">
      <selection activeCell="P151" sqref="P151"/>
    </sheetView>
  </sheetViews>
  <sheetFormatPr defaultColWidth="8.81640625" defaultRowHeight="19.5" customHeight="1" x14ac:dyDescent="0.35"/>
  <cols>
    <col min="1" max="6" width="8.81640625" style="123"/>
    <col min="7" max="7" width="14.453125" style="123" customWidth="1"/>
    <col min="8" max="8" width="9.1796875" style="123" customWidth="1"/>
    <col min="9" max="16384" width="8.81640625" style="123"/>
  </cols>
  <sheetData>
    <row r="1" spans="1:15" s="25" customFormat="1" ht="15" customHeight="1" x14ac:dyDescent="0.3">
      <c r="A1" s="556" t="s">
        <v>0</v>
      </c>
      <c r="B1" s="556"/>
      <c r="C1" s="556"/>
      <c r="D1" s="556"/>
      <c r="E1" s="556"/>
      <c r="F1" s="556"/>
      <c r="G1" s="556"/>
      <c r="H1" s="556"/>
      <c r="I1" s="556"/>
      <c r="J1" s="556"/>
      <c r="K1" s="556"/>
      <c r="L1" s="556"/>
      <c r="M1" s="556"/>
    </row>
    <row r="2" spans="1:15" s="25" customFormat="1" ht="14.15" customHeight="1" x14ac:dyDescent="0.3">
      <c r="A2" s="556" t="s">
        <v>153</v>
      </c>
      <c r="B2" s="556"/>
      <c r="C2" s="556"/>
      <c r="D2" s="556"/>
      <c r="E2" s="556"/>
      <c r="F2" s="556"/>
      <c r="G2" s="556"/>
      <c r="H2" s="556"/>
      <c r="I2" s="556"/>
      <c r="J2" s="556"/>
      <c r="K2" s="556"/>
      <c r="L2" s="556"/>
      <c r="M2" s="556"/>
    </row>
    <row r="3" spans="1:15" ht="15" customHeight="1" x14ac:dyDescent="0.35"/>
    <row r="4" spans="1:15" ht="19.5" customHeight="1" x14ac:dyDescent="0.35">
      <c r="A4" s="107" t="s">
        <v>903</v>
      </c>
      <c r="B4" s="25"/>
      <c r="C4" s="25"/>
      <c r="D4" s="25"/>
      <c r="E4" s="25"/>
      <c r="F4" s="25"/>
      <c r="G4" s="25"/>
      <c r="H4" s="25"/>
      <c r="I4" s="25"/>
      <c r="J4" s="25"/>
      <c r="K4" s="25"/>
      <c r="L4" s="25"/>
      <c r="M4" s="25"/>
      <c r="N4" s="25"/>
      <c r="O4" s="25"/>
    </row>
    <row r="5" spans="1:15" ht="6" customHeight="1" x14ac:dyDescent="0.35">
      <c r="A5" s="107"/>
      <c r="B5" s="25"/>
      <c r="C5" s="25"/>
      <c r="D5" s="25"/>
      <c r="E5" s="25"/>
      <c r="F5" s="25"/>
      <c r="G5" s="25"/>
      <c r="H5" s="25"/>
      <c r="I5" s="25"/>
      <c r="J5" s="25"/>
      <c r="K5" s="25"/>
      <c r="L5" s="25"/>
      <c r="M5" s="25"/>
      <c r="N5" s="25"/>
      <c r="O5" s="25"/>
    </row>
    <row r="6" spans="1:15" ht="19.5" customHeight="1" x14ac:dyDescent="0.35">
      <c r="A6" s="111" t="s">
        <v>154</v>
      </c>
      <c r="B6" s="111"/>
      <c r="C6" s="111"/>
      <c r="D6" s="111"/>
      <c r="E6" s="111"/>
      <c r="F6" s="111"/>
      <c r="G6" s="111"/>
      <c r="H6" s="124"/>
      <c r="I6" s="124"/>
      <c r="J6" s="124"/>
      <c r="K6" s="124"/>
      <c r="L6" s="124"/>
      <c r="M6" s="124"/>
    </row>
    <row r="7" spans="1:15" ht="19.5" customHeight="1" x14ac:dyDescent="0.35">
      <c r="A7" s="98" t="s">
        <v>155</v>
      </c>
      <c r="B7" s="98"/>
      <c r="C7" s="98"/>
      <c r="D7" s="98"/>
      <c r="E7" s="98"/>
      <c r="F7" s="98"/>
      <c r="G7" s="98"/>
      <c r="H7" s="124"/>
      <c r="I7" s="124"/>
      <c r="J7" s="124"/>
      <c r="K7" s="124"/>
      <c r="L7" s="124"/>
      <c r="M7" s="124"/>
    </row>
    <row r="8" spans="1:15" ht="19.5" customHeight="1" x14ac:dyDescent="0.35">
      <c r="A8" s="98" t="s">
        <v>156</v>
      </c>
      <c r="B8" s="98"/>
      <c r="C8" s="98"/>
      <c r="D8" s="98"/>
      <c r="E8" s="98"/>
      <c r="F8" s="98"/>
      <c r="G8" s="98"/>
      <c r="H8" s="124"/>
      <c r="I8" s="124"/>
      <c r="J8" s="124"/>
      <c r="K8" s="124"/>
      <c r="L8" s="124"/>
      <c r="M8" s="124"/>
    </row>
    <row r="9" spans="1:15" ht="19.5" customHeight="1" x14ac:dyDescent="0.35">
      <c r="A9" s="98" t="s">
        <v>157</v>
      </c>
      <c r="B9" s="98"/>
      <c r="C9" s="98"/>
      <c r="D9" s="98"/>
      <c r="E9" s="98"/>
      <c r="F9" s="98"/>
      <c r="G9" s="98"/>
      <c r="H9" s="124"/>
      <c r="I9" s="124"/>
      <c r="J9" s="124"/>
      <c r="K9" s="124"/>
      <c r="L9" s="124"/>
      <c r="M9" s="124"/>
    </row>
    <row r="10" spans="1:15" ht="19.5" customHeight="1" x14ac:dyDescent="0.35">
      <c r="A10" s="98" t="s">
        <v>158</v>
      </c>
      <c r="B10" s="98"/>
      <c r="C10" s="98"/>
      <c r="D10" s="98"/>
      <c r="E10" s="98"/>
      <c r="F10" s="98"/>
      <c r="G10" s="98"/>
      <c r="H10" s="581"/>
      <c r="I10" s="581"/>
      <c r="J10" s="581"/>
      <c r="K10" s="581"/>
      <c r="L10" s="581"/>
      <c r="M10" s="581"/>
    </row>
    <row r="11" spans="1:15" ht="19.5" customHeight="1" x14ac:dyDescent="0.35">
      <c r="A11" s="98" t="s">
        <v>159</v>
      </c>
      <c r="B11" s="98"/>
      <c r="C11" s="98"/>
      <c r="D11" s="98"/>
      <c r="E11" s="98"/>
      <c r="F11" s="98"/>
      <c r="G11" s="98"/>
      <c r="H11" s="581"/>
      <c r="I11" s="581"/>
      <c r="J11" s="581"/>
      <c r="K11" s="581"/>
      <c r="L11" s="581"/>
      <c r="M11" s="581"/>
    </row>
    <row r="12" spans="1:15" ht="19.5" customHeight="1" x14ac:dyDescent="0.35">
      <c r="A12" s="98" t="s">
        <v>160</v>
      </c>
      <c r="B12" s="98"/>
      <c r="C12" s="98"/>
      <c r="D12" s="98"/>
      <c r="E12" s="98"/>
      <c r="F12" s="98"/>
      <c r="G12" s="98"/>
      <c r="H12" s="581"/>
      <c r="I12" s="581"/>
      <c r="J12" s="581"/>
      <c r="K12" s="581"/>
      <c r="L12" s="581"/>
      <c r="M12" s="581"/>
    </row>
    <row r="13" spans="1:15" ht="19.5" customHeight="1" x14ac:dyDescent="0.35">
      <c r="A13" s="125" t="s">
        <v>161</v>
      </c>
      <c r="B13" s="126"/>
      <c r="C13" s="25"/>
      <c r="D13" s="25"/>
      <c r="E13" s="25"/>
      <c r="F13" s="25"/>
      <c r="G13" s="25"/>
      <c r="H13" s="127"/>
      <c r="I13" s="9"/>
      <c r="J13" s="9"/>
      <c r="K13" s="9"/>
      <c r="L13" s="9"/>
      <c r="M13" s="9"/>
    </row>
    <row r="14" spans="1:15" ht="19.5" customHeight="1" x14ac:dyDescent="0.35">
      <c r="A14" s="25"/>
      <c r="B14" s="25"/>
      <c r="C14" s="25"/>
      <c r="D14" s="25"/>
      <c r="E14" s="25"/>
      <c r="F14" s="25"/>
      <c r="G14" s="25"/>
      <c r="H14" s="25"/>
      <c r="I14" s="9"/>
      <c r="J14" s="9"/>
      <c r="K14" s="9"/>
      <c r="L14" s="9"/>
      <c r="M14" s="9"/>
    </row>
    <row r="15" spans="1:15" ht="19.5" customHeight="1" x14ac:dyDescent="0.35">
      <c r="A15" s="107" t="s">
        <v>904</v>
      </c>
      <c r="B15" s="25"/>
      <c r="C15" s="25"/>
      <c r="D15" s="25"/>
      <c r="E15" s="25"/>
      <c r="F15" s="25"/>
      <c r="G15" s="25"/>
      <c r="H15" s="25"/>
      <c r="I15" s="25"/>
      <c r="J15" s="25"/>
      <c r="K15" s="25"/>
      <c r="L15" s="25"/>
      <c r="M15" s="25"/>
      <c r="N15" s="25"/>
      <c r="O15" s="25"/>
    </row>
    <row r="16" spans="1:15" ht="6" customHeight="1" x14ac:dyDescent="0.35">
      <c r="A16" s="107"/>
      <c r="B16" s="25"/>
      <c r="C16" s="25"/>
      <c r="D16" s="25"/>
      <c r="E16" s="25"/>
      <c r="F16" s="25"/>
      <c r="G16" s="25"/>
      <c r="H16" s="25"/>
      <c r="I16" s="25"/>
      <c r="J16" s="25"/>
      <c r="K16" s="25"/>
      <c r="L16" s="25"/>
      <c r="M16" s="25"/>
      <c r="N16" s="25"/>
      <c r="O16" s="25"/>
    </row>
    <row r="17" spans="1:15" ht="19.5" customHeight="1" x14ac:dyDescent="0.35">
      <c r="A17" s="25" t="s">
        <v>162</v>
      </c>
      <c r="B17" s="25"/>
      <c r="C17" s="25"/>
      <c r="D17" s="25"/>
      <c r="E17" s="25"/>
      <c r="F17" s="25"/>
      <c r="G17" s="25"/>
      <c r="H17" s="25"/>
      <c r="I17" s="25"/>
      <c r="J17" s="25"/>
      <c r="K17" s="25"/>
      <c r="L17" s="25"/>
      <c r="M17" s="25"/>
    </row>
    <row r="18" spans="1:15" ht="19.5" customHeight="1" x14ac:dyDescent="0.35">
      <c r="A18" s="128" t="s">
        <v>163</v>
      </c>
      <c r="B18" s="128"/>
      <c r="C18" s="111"/>
      <c r="D18" s="111"/>
      <c r="E18" s="111"/>
      <c r="F18" s="111"/>
      <c r="G18" s="111"/>
      <c r="H18" s="555"/>
      <c r="I18" s="555"/>
      <c r="J18" s="555"/>
      <c r="K18" s="555"/>
      <c r="L18" s="555"/>
      <c r="M18" s="555"/>
    </row>
    <row r="19" spans="1:15" ht="19.5" customHeight="1" x14ac:dyDescent="0.35">
      <c r="A19" s="129" t="s">
        <v>164</v>
      </c>
      <c r="B19" s="129"/>
      <c r="C19" s="98"/>
      <c r="D19" s="98"/>
      <c r="E19" s="98"/>
      <c r="F19" s="98"/>
      <c r="G19" s="98"/>
      <c r="H19" s="581"/>
      <c r="I19" s="581"/>
      <c r="J19" s="581"/>
      <c r="K19" s="581"/>
      <c r="L19" s="581"/>
      <c r="M19" s="581"/>
    </row>
    <row r="20" spans="1:15" ht="19.5" customHeight="1" x14ac:dyDescent="0.35">
      <c r="A20" s="130"/>
      <c r="B20" s="130"/>
      <c r="C20" s="25"/>
      <c r="D20" s="25"/>
      <c r="E20" s="25"/>
      <c r="F20" s="25"/>
      <c r="G20" s="25"/>
      <c r="H20" s="25"/>
      <c r="I20" s="10"/>
      <c r="J20" s="11"/>
      <c r="K20" s="25"/>
      <c r="L20" s="25"/>
      <c r="M20" s="25"/>
    </row>
    <row r="21" spans="1:15" ht="19.5" customHeight="1" x14ac:dyDescent="0.35">
      <c r="A21" s="107" t="s">
        <v>905</v>
      </c>
      <c r="B21" s="25"/>
      <c r="C21" s="25"/>
      <c r="D21" s="25"/>
      <c r="E21" s="25"/>
      <c r="F21" s="25"/>
      <c r="G21" s="25"/>
      <c r="H21" s="25"/>
      <c r="I21" s="25"/>
      <c r="J21" s="25"/>
      <c r="K21" s="25"/>
      <c r="L21" s="25"/>
      <c r="M21" s="25"/>
      <c r="N21" s="25"/>
      <c r="O21" s="25"/>
    </row>
    <row r="22" spans="1:15" ht="6" customHeight="1" x14ac:dyDescent="0.35">
      <c r="A22" s="107"/>
      <c r="B22" s="25"/>
      <c r="C22" s="25"/>
      <c r="D22" s="25"/>
      <c r="E22" s="25"/>
      <c r="F22" s="25"/>
      <c r="G22" s="25"/>
      <c r="H22" s="25"/>
      <c r="I22" s="25"/>
      <c r="J22" s="25"/>
      <c r="K22" s="25"/>
      <c r="L22" s="25"/>
      <c r="M22" s="25"/>
      <c r="N22" s="25"/>
      <c r="O22" s="25"/>
    </row>
    <row r="23" spans="1:15" ht="19.5" customHeight="1" x14ac:dyDescent="0.35">
      <c r="A23" s="131" t="s">
        <v>165</v>
      </c>
      <c r="B23" s="111"/>
      <c r="C23" s="111"/>
      <c r="D23" s="111"/>
      <c r="E23" s="111"/>
      <c r="F23" s="111"/>
      <c r="G23" s="111"/>
      <c r="H23" s="555"/>
      <c r="I23" s="555"/>
      <c r="J23" s="555"/>
      <c r="K23" s="555"/>
      <c r="L23" s="555"/>
      <c r="M23" s="555"/>
    </row>
    <row r="24" spans="1:15" ht="19.5" customHeight="1" x14ac:dyDescent="0.35">
      <c r="A24" s="100" t="s">
        <v>140</v>
      </c>
      <c r="B24" s="98"/>
      <c r="C24" s="98"/>
      <c r="D24" s="98"/>
      <c r="E24" s="98"/>
      <c r="F24" s="98"/>
      <c r="G24" s="98"/>
      <c r="H24" s="581"/>
      <c r="I24" s="581"/>
      <c r="J24" s="581"/>
      <c r="K24" s="581"/>
      <c r="L24" s="581"/>
      <c r="M24" s="581"/>
    </row>
    <row r="25" spans="1:15" ht="19.5" customHeight="1" x14ac:dyDescent="0.35">
      <c r="A25" s="100" t="s">
        <v>141</v>
      </c>
      <c r="B25" s="100"/>
      <c r="C25" s="98"/>
      <c r="D25" s="98"/>
      <c r="E25" s="98"/>
      <c r="F25" s="98"/>
      <c r="G25" s="98"/>
      <c r="H25" s="581"/>
      <c r="I25" s="581"/>
      <c r="J25" s="581"/>
      <c r="K25" s="581"/>
      <c r="L25" s="581"/>
      <c r="M25" s="581"/>
    </row>
    <row r="26" spans="1:15" ht="19.5" customHeight="1" x14ac:dyDescent="0.35">
      <c r="A26" s="132" t="s">
        <v>166</v>
      </c>
      <c r="B26" s="25"/>
      <c r="C26" s="25"/>
      <c r="D26" s="25"/>
      <c r="E26" s="25"/>
      <c r="F26" s="25"/>
      <c r="G26" s="25"/>
      <c r="H26" s="33"/>
      <c r="I26" s="33"/>
      <c r="J26" s="33"/>
      <c r="K26" s="33"/>
      <c r="L26" s="33"/>
      <c r="M26" s="33"/>
    </row>
    <row r="27" spans="1:15" ht="19.5" customHeight="1" x14ac:dyDescent="0.35">
      <c r="A27" s="25"/>
      <c r="B27" s="25"/>
      <c r="C27" s="25"/>
      <c r="D27" s="25"/>
      <c r="E27" s="25"/>
      <c r="F27" s="25"/>
      <c r="G27" s="25"/>
      <c r="H27" s="25"/>
      <c r="I27" s="25"/>
      <c r="J27" s="25"/>
      <c r="K27" s="25"/>
      <c r="L27" s="25"/>
      <c r="M27" s="25"/>
    </row>
    <row r="28" spans="1:15" ht="19.5" customHeight="1" x14ac:dyDescent="0.35">
      <c r="A28" s="107" t="s">
        <v>906</v>
      </c>
      <c r="B28" s="25"/>
      <c r="C28" s="25"/>
      <c r="D28" s="25"/>
      <c r="E28" s="25"/>
      <c r="F28" s="25"/>
      <c r="G28" s="25"/>
      <c r="H28" s="25"/>
      <c r="I28" s="25"/>
      <c r="J28" s="25"/>
      <c r="K28" s="25"/>
      <c r="L28" s="25"/>
      <c r="M28" s="25"/>
    </row>
    <row r="29" spans="1:15" ht="6" customHeight="1" x14ac:dyDescent="0.35">
      <c r="A29" s="25"/>
      <c r="B29" s="25"/>
      <c r="C29" s="25"/>
      <c r="D29" s="25"/>
      <c r="E29" s="25"/>
      <c r="F29" s="25"/>
      <c r="G29" s="25"/>
      <c r="H29" s="25"/>
      <c r="I29" s="25"/>
      <c r="J29" s="25"/>
      <c r="K29" s="25"/>
      <c r="L29" s="25"/>
      <c r="M29" s="25"/>
    </row>
    <row r="30" spans="1:15" ht="19.5" customHeight="1" x14ac:dyDescent="0.35">
      <c r="A30" s="7"/>
      <c r="B30" s="25" t="s">
        <v>167</v>
      </c>
      <c r="C30" s="25"/>
      <c r="D30" s="25"/>
      <c r="E30" s="25"/>
      <c r="F30" s="25"/>
      <c r="G30" s="25" t="s">
        <v>168</v>
      </c>
      <c r="H30" s="582"/>
      <c r="I30" s="582"/>
      <c r="J30" s="582"/>
      <c r="K30" s="582"/>
      <c r="L30" s="582"/>
      <c r="M30" s="582"/>
    </row>
    <row r="31" spans="1:15" ht="6" customHeight="1" x14ac:dyDescent="0.35">
      <c r="A31" s="25"/>
      <c r="B31" s="25"/>
      <c r="C31" s="25"/>
      <c r="D31" s="25"/>
      <c r="E31" s="25"/>
      <c r="F31" s="25"/>
      <c r="G31" s="25"/>
      <c r="H31" s="127"/>
      <c r="I31" s="25"/>
      <c r="J31" s="25"/>
      <c r="K31" s="25"/>
      <c r="L31" s="25"/>
      <c r="M31" s="25"/>
    </row>
    <row r="32" spans="1:15" ht="19.5" customHeight="1" x14ac:dyDescent="0.35">
      <c r="A32" s="7"/>
      <c r="B32" s="25" t="s">
        <v>169</v>
      </c>
      <c r="C32" s="25"/>
      <c r="D32" s="25"/>
      <c r="E32" s="25"/>
      <c r="F32" s="25"/>
      <c r="G32" s="25" t="s">
        <v>168</v>
      </c>
      <c r="H32" s="582"/>
      <c r="I32" s="582"/>
      <c r="J32" s="582"/>
      <c r="K32" s="582"/>
      <c r="L32" s="582"/>
      <c r="M32" s="582"/>
    </row>
    <row r="33" spans="1:15" ht="6" customHeight="1" x14ac:dyDescent="0.35">
      <c r="A33" s="25"/>
      <c r="B33" s="25"/>
      <c r="C33" s="25"/>
      <c r="D33" s="25"/>
      <c r="E33" s="25"/>
      <c r="F33" s="25"/>
      <c r="G33" s="25"/>
      <c r="H33" s="127"/>
      <c r="I33" s="25"/>
      <c r="J33" s="25"/>
      <c r="K33" s="25"/>
      <c r="L33" s="25"/>
      <c r="M33" s="25"/>
    </row>
    <row r="34" spans="1:15" ht="19.5" customHeight="1" x14ac:dyDescent="0.35">
      <c r="A34" s="7"/>
      <c r="B34" s="25" t="s">
        <v>170</v>
      </c>
      <c r="C34" s="25"/>
      <c r="D34" s="25"/>
      <c r="E34" s="25"/>
      <c r="F34" s="25"/>
      <c r="G34" s="25" t="s">
        <v>168</v>
      </c>
      <c r="H34" s="582"/>
      <c r="I34" s="582"/>
      <c r="J34" s="582"/>
      <c r="K34" s="582"/>
      <c r="L34" s="582"/>
      <c r="M34" s="582"/>
    </row>
    <row r="35" spans="1:15" ht="6" customHeight="1" x14ac:dyDescent="0.35">
      <c r="A35" s="25"/>
      <c r="B35" s="25"/>
      <c r="C35" s="25"/>
      <c r="D35" s="25"/>
      <c r="E35" s="25"/>
      <c r="F35" s="25"/>
      <c r="G35" s="25"/>
      <c r="H35" s="25"/>
      <c r="I35" s="25"/>
      <c r="J35" s="25"/>
      <c r="K35" s="25"/>
      <c r="L35" s="25"/>
      <c r="M35" s="25"/>
    </row>
    <row r="36" spans="1:15" ht="19.5" customHeight="1" x14ac:dyDescent="0.35">
      <c r="A36" s="7"/>
      <c r="B36" s="25" t="s">
        <v>171</v>
      </c>
      <c r="C36" s="25"/>
      <c r="D36" s="25"/>
      <c r="E36" s="25"/>
      <c r="F36" s="25"/>
      <c r="G36" s="25" t="s">
        <v>168</v>
      </c>
      <c r="H36" s="582"/>
      <c r="I36" s="582"/>
      <c r="J36" s="582"/>
      <c r="K36" s="582"/>
      <c r="L36" s="582"/>
      <c r="M36" s="582"/>
    </row>
    <row r="37" spans="1:15" ht="6" customHeight="1" x14ac:dyDescent="0.35">
      <c r="A37" s="25"/>
      <c r="B37" s="25"/>
      <c r="C37" s="25"/>
      <c r="D37" s="25"/>
      <c r="E37" s="25"/>
      <c r="F37" s="25"/>
      <c r="G37" s="25"/>
      <c r="H37" s="25"/>
      <c r="I37" s="25"/>
      <c r="J37" s="25"/>
      <c r="K37" s="25"/>
      <c r="L37" s="25"/>
      <c r="M37" s="25"/>
    </row>
    <row r="38" spans="1:15" ht="19.5" customHeight="1" x14ac:dyDescent="0.35">
      <c r="A38" s="7"/>
      <c r="B38" s="25" t="s">
        <v>172</v>
      </c>
      <c r="C38" s="25"/>
      <c r="D38" s="25"/>
      <c r="E38" s="25"/>
      <c r="F38" s="25"/>
      <c r="G38" s="25" t="s">
        <v>173</v>
      </c>
      <c r="H38" s="555"/>
      <c r="I38" s="555"/>
      <c r="J38" s="555"/>
      <c r="K38" s="555"/>
      <c r="L38" s="555"/>
      <c r="M38" s="555"/>
    </row>
    <row r="39" spans="1:15" ht="19.5" customHeight="1" x14ac:dyDescent="0.35">
      <c r="A39" s="125" t="s">
        <v>166</v>
      </c>
      <c r="B39" s="115"/>
      <c r="C39" s="25"/>
      <c r="D39" s="25"/>
      <c r="E39" s="25"/>
      <c r="F39" s="25"/>
      <c r="G39" s="25"/>
      <c r="H39" s="25"/>
      <c r="I39" s="25"/>
      <c r="J39" s="25"/>
      <c r="K39" s="25"/>
      <c r="L39" s="25"/>
      <c r="M39" s="25"/>
    </row>
    <row r="40" spans="1:15" ht="19.5" customHeight="1" x14ac:dyDescent="0.35">
      <c r="A40" s="126"/>
      <c r="B40" s="115"/>
      <c r="C40" s="25"/>
      <c r="D40" s="25"/>
      <c r="E40" s="25"/>
      <c r="F40" s="25"/>
      <c r="G40" s="25"/>
      <c r="H40" s="25"/>
      <c r="I40" s="25"/>
      <c r="J40" s="25"/>
      <c r="K40" s="25"/>
      <c r="L40" s="25"/>
      <c r="M40" s="25"/>
    </row>
    <row r="41" spans="1:15" ht="19.5" customHeight="1" x14ac:dyDescent="0.35">
      <c r="A41" s="107" t="s">
        <v>907</v>
      </c>
      <c r="B41" s="25"/>
      <c r="C41" s="25"/>
      <c r="D41" s="25"/>
      <c r="E41" s="25"/>
      <c r="F41" s="25"/>
      <c r="G41" s="25"/>
      <c r="H41" s="25"/>
      <c r="I41" s="25"/>
      <c r="J41" s="25"/>
      <c r="K41" s="25"/>
      <c r="L41" s="25"/>
      <c r="M41" s="25"/>
    </row>
    <row r="42" spans="1:15" ht="6" customHeight="1" x14ac:dyDescent="0.35">
      <c r="A42" s="107"/>
      <c r="B42" s="25"/>
      <c r="C42" s="25"/>
      <c r="D42" s="25"/>
      <c r="E42" s="25"/>
      <c r="F42" s="25"/>
      <c r="G42" s="25"/>
      <c r="H42" s="25"/>
      <c r="I42" s="25"/>
      <c r="J42" s="25"/>
      <c r="K42" s="25"/>
      <c r="L42" s="25"/>
      <c r="M42" s="25"/>
    </row>
    <row r="43" spans="1:15" ht="20.149999999999999" customHeight="1" x14ac:dyDescent="0.35">
      <c r="A43" s="25" t="s">
        <v>174</v>
      </c>
      <c r="B43" s="25"/>
      <c r="C43" s="25"/>
      <c r="D43" s="25"/>
      <c r="E43" s="25"/>
      <c r="F43" s="25"/>
      <c r="G43" s="25"/>
      <c r="H43" s="25"/>
      <c r="I43" s="25"/>
      <c r="J43" s="25"/>
      <c r="K43" s="133"/>
      <c r="L43" s="134"/>
      <c r="M43" s="134"/>
      <c r="N43" s="25"/>
      <c r="O43" s="25"/>
    </row>
    <row r="44" spans="1:15" ht="6" customHeight="1" x14ac:dyDescent="0.35">
      <c r="A44" s="25"/>
      <c r="B44" s="25"/>
      <c r="C44" s="25"/>
      <c r="D44" s="25"/>
      <c r="E44" s="25"/>
      <c r="F44" s="25"/>
      <c r="G44" s="25"/>
      <c r="H44" s="25"/>
      <c r="I44" s="25"/>
      <c r="J44" s="25"/>
      <c r="K44" s="133"/>
      <c r="L44" s="134"/>
      <c r="M44" s="134"/>
      <c r="N44" s="25"/>
      <c r="O44" s="25"/>
    </row>
    <row r="45" spans="1:15" ht="19.5" customHeight="1" x14ac:dyDescent="0.35">
      <c r="A45" s="7"/>
      <c r="B45" s="132" t="s">
        <v>175</v>
      </c>
      <c r="C45" s="25"/>
      <c r="D45" s="25"/>
      <c r="E45" s="25"/>
      <c r="F45" s="25"/>
      <c r="G45" s="25"/>
      <c r="H45" s="25"/>
      <c r="I45" s="25"/>
      <c r="J45" s="25"/>
      <c r="K45" s="25"/>
      <c r="L45" s="25"/>
      <c r="M45" s="25"/>
    </row>
    <row r="46" spans="1:15" ht="6" customHeight="1" x14ac:dyDescent="0.35">
      <c r="A46" s="126"/>
      <c r="B46" s="115"/>
      <c r="C46" s="25"/>
      <c r="D46" s="25"/>
      <c r="E46" s="25"/>
      <c r="F46" s="25"/>
      <c r="G46" s="25"/>
      <c r="H46" s="25"/>
      <c r="I46" s="25"/>
      <c r="J46" s="25"/>
      <c r="K46" s="25"/>
      <c r="L46" s="25"/>
      <c r="M46" s="25"/>
    </row>
    <row r="47" spans="1:15" ht="19.5" customHeight="1" x14ac:dyDescent="0.35">
      <c r="A47" s="7"/>
      <c r="B47" s="132" t="s">
        <v>176</v>
      </c>
      <c r="C47" s="25"/>
      <c r="D47" s="25"/>
      <c r="E47" s="25"/>
      <c r="F47" s="25"/>
      <c r="G47" s="25"/>
      <c r="H47" s="25"/>
      <c r="I47" s="25"/>
      <c r="J47" s="25"/>
      <c r="K47" s="25"/>
      <c r="L47" s="25"/>
      <c r="M47" s="25"/>
    </row>
    <row r="48" spans="1:15" ht="6" customHeight="1" x14ac:dyDescent="0.35">
      <c r="A48" s="126"/>
      <c r="B48" s="115"/>
      <c r="C48" s="25"/>
      <c r="D48" s="25"/>
      <c r="E48" s="25"/>
      <c r="F48" s="25"/>
      <c r="G48" s="25"/>
      <c r="H48" s="25"/>
      <c r="I48" s="25"/>
      <c r="J48" s="25"/>
      <c r="K48" s="25"/>
      <c r="L48" s="25"/>
      <c r="M48" s="25"/>
    </row>
    <row r="49" spans="1:15" ht="20.149999999999999" customHeight="1" x14ac:dyDescent="0.35">
      <c r="A49" s="111" t="s">
        <v>177</v>
      </c>
      <c r="B49" s="111"/>
      <c r="C49" s="111"/>
      <c r="D49" s="111"/>
      <c r="E49" s="111"/>
      <c r="F49" s="111"/>
      <c r="G49" s="111"/>
      <c r="H49" s="573"/>
      <c r="I49" s="569"/>
      <c r="J49" s="569"/>
      <c r="K49" s="569"/>
      <c r="L49" s="569"/>
      <c r="M49" s="569"/>
      <c r="N49" s="25"/>
      <c r="O49" s="25"/>
    </row>
    <row r="50" spans="1:15" ht="6" customHeight="1" x14ac:dyDescent="0.35">
      <c r="A50" s="126"/>
      <c r="B50" s="115"/>
      <c r="C50" s="25"/>
      <c r="D50" s="25"/>
      <c r="E50" s="25"/>
      <c r="F50" s="25"/>
      <c r="G50" s="25"/>
      <c r="H50" s="25"/>
      <c r="I50" s="25"/>
      <c r="J50" s="25"/>
      <c r="K50" s="25"/>
      <c r="L50" s="25"/>
      <c r="M50" s="25"/>
    </row>
    <row r="51" spans="1:15" ht="19.5" customHeight="1" x14ac:dyDescent="0.35">
      <c r="A51" s="111" t="s">
        <v>178</v>
      </c>
      <c r="B51" s="135"/>
      <c r="C51" s="111"/>
      <c r="D51" s="111"/>
      <c r="E51" s="111"/>
      <c r="F51" s="111"/>
      <c r="G51" s="111"/>
      <c r="H51" s="573"/>
      <c r="I51" s="569"/>
      <c r="J51" s="569"/>
      <c r="K51" s="569"/>
      <c r="L51" s="569"/>
      <c r="M51" s="569"/>
    </row>
    <row r="52" spans="1:15" ht="6" customHeight="1" x14ac:dyDescent="0.35">
      <c r="A52" s="126"/>
      <c r="B52" s="115"/>
      <c r="C52" s="25"/>
      <c r="D52" s="25"/>
      <c r="E52" s="25"/>
      <c r="F52" s="25"/>
      <c r="G52" s="25"/>
      <c r="H52" s="25"/>
      <c r="I52" s="25"/>
      <c r="J52" s="25"/>
      <c r="K52" s="25"/>
      <c r="L52" s="25"/>
      <c r="M52" s="25"/>
    </row>
    <row r="53" spans="1:15" ht="20.149999999999999" customHeight="1" x14ac:dyDescent="0.35">
      <c r="A53" s="111" t="s">
        <v>179</v>
      </c>
      <c r="B53" s="111"/>
      <c r="C53" s="111"/>
      <c r="D53" s="111"/>
      <c r="E53" s="111"/>
      <c r="F53" s="84"/>
      <c r="G53" s="85"/>
      <c r="H53" s="574"/>
      <c r="I53" s="574"/>
      <c r="J53" s="574"/>
      <c r="K53" s="574"/>
      <c r="L53" s="574"/>
      <c r="M53" s="574"/>
      <c r="N53" s="25"/>
      <c r="O53" s="25"/>
    </row>
    <row r="54" spans="1:15" ht="20.149999999999999" customHeight="1" x14ac:dyDescent="0.35">
      <c r="A54" s="98" t="s">
        <v>180</v>
      </c>
      <c r="B54" s="98"/>
      <c r="C54" s="98"/>
      <c r="D54" s="98"/>
      <c r="E54" s="98"/>
      <c r="F54" s="86"/>
      <c r="G54" s="87"/>
      <c r="H54" s="574"/>
      <c r="I54" s="574"/>
      <c r="J54" s="574"/>
      <c r="K54" s="574"/>
      <c r="L54" s="574"/>
      <c r="M54" s="574"/>
      <c r="N54" s="25"/>
      <c r="O54" s="25"/>
    </row>
    <row r="55" spans="1:15" ht="20.149999999999999" customHeight="1" x14ac:dyDescent="0.35">
      <c r="A55" s="98" t="s">
        <v>181</v>
      </c>
      <c r="B55" s="98"/>
      <c r="C55" s="98"/>
      <c r="D55" s="98"/>
      <c r="E55" s="98"/>
      <c r="F55" s="86"/>
      <c r="G55" s="87"/>
      <c r="H55" s="574"/>
      <c r="I55" s="574"/>
      <c r="J55" s="574"/>
      <c r="K55" s="574"/>
      <c r="L55" s="574"/>
      <c r="M55" s="574"/>
      <c r="N55" s="25"/>
      <c r="O55" s="25"/>
    </row>
    <row r="56" spans="1:15" ht="20.149999999999999" customHeight="1" x14ac:dyDescent="0.35">
      <c r="A56" s="98" t="s">
        <v>182</v>
      </c>
      <c r="B56" s="98"/>
      <c r="C56" s="98"/>
      <c r="D56" s="98"/>
      <c r="E56" s="98"/>
      <c r="F56" s="86"/>
      <c r="G56" s="87"/>
      <c r="H56" s="574"/>
      <c r="I56" s="574"/>
      <c r="J56" s="574"/>
      <c r="K56" s="574"/>
      <c r="L56" s="574"/>
      <c r="M56" s="574"/>
      <c r="N56" s="25"/>
      <c r="O56" s="25"/>
    </row>
    <row r="57" spans="1:15" ht="19.5" customHeight="1" x14ac:dyDescent="0.35">
      <c r="A57" s="126"/>
      <c r="B57" s="115"/>
      <c r="C57" s="25"/>
      <c r="D57" s="25"/>
      <c r="E57" s="25"/>
      <c r="F57" s="25"/>
      <c r="G57" s="25"/>
      <c r="H57" s="25"/>
      <c r="I57" s="25"/>
      <c r="J57" s="25"/>
      <c r="K57" s="25"/>
      <c r="L57" s="25"/>
      <c r="M57" s="25"/>
    </row>
    <row r="58" spans="1:15" ht="19.5" customHeight="1" x14ac:dyDescent="0.35">
      <c r="A58" s="107" t="s">
        <v>908</v>
      </c>
      <c r="B58" s="25"/>
      <c r="C58" s="25"/>
      <c r="D58" s="25"/>
      <c r="E58" s="25"/>
      <c r="F58" s="25"/>
      <c r="G58" s="25"/>
      <c r="H58" s="25"/>
      <c r="I58" s="25"/>
      <c r="J58" s="25"/>
      <c r="K58" s="25"/>
      <c r="L58" s="25"/>
      <c r="M58" s="25"/>
    </row>
    <row r="59" spans="1:15" ht="6" customHeight="1" x14ac:dyDescent="0.35">
      <c r="A59" s="126"/>
      <c r="B59" s="115"/>
      <c r="C59" s="25"/>
      <c r="D59" s="25"/>
      <c r="E59" s="25"/>
      <c r="F59" s="25"/>
      <c r="G59" s="25"/>
      <c r="H59" s="25"/>
      <c r="I59" s="25"/>
      <c r="J59" s="25"/>
      <c r="K59" s="25"/>
      <c r="L59" s="25"/>
      <c r="M59" s="25"/>
    </row>
    <row r="60" spans="1:15" ht="20.149999999999999" customHeight="1" x14ac:dyDescent="0.35">
      <c r="A60" s="111" t="s">
        <v>183</v>
      </c>
      <c r="B60" s="111"/>
      <c r="C60" s="111"/>
      <c r="D60" s="111"/>
      <c r="E60" s="111"/>
      <c r="F60" s="111"/>
      <c r="G60" s="111"/>
      <c r="H60" s="583"/>
      <c r="I60" s="583"/>
      <c r="J60" s="583"/>
      <c r="K60" s="583"/>
      <c r="L60" s="583"/>
      <c r="M60" s="583"/>
      <c r="N60" s="25"/>
      <c r="O60" s="25"/>
    </row>
    <row r="61" spans="1:15" ht="6" customHeight="1" x14ac:dyDescent="0.35">
      <c r="A61" s="126"/>
      <c r="B61" s="115"/>
      <c r="C61" s="25"/>
      <c r="D61" s="25"/>
      <c r="E61" s="25"/>
      <c r="F61" s="25"/>
      <c r="G61" s="25"/>
      <c r="H61" s="33"/>
      <c r="I61" s="33"/>
      <c r="J61" s="33"/>
      <c r="K61" s="33"/>
      <c r="L61" s="33"/>
      <c r="M61" s="33"/>
    </row>
    <row r="62" spans="1:15" ht="19.5" customHeight="1" x14ac:dyDescent="0.35">
      <c r="A62" s="586" t="s">
        <v>184</v>
      </c>
      <c r="B62" s="586"/>
      <c r="C62" s="586"/>
      <c r="D62" s="586"/>
      <c r="E62" s="586"/>
      <c r="F62" s="586"/>
      <c r="G62" s="586"/>
      <c r="H62" s="584"/>
      <c r="I62" s="584"/>
      <c r="J62" s="584"/>
      <c r="K62" s="584"/>
      <c r="L62" s="584"/>
      <c r="M62" s="584"/>
    </row>
    <row r="63" spans="1:15" ht="25.5" customHeight="1" x14ac:dyDescent="0.35">
      <c r="A63" s="587"/>
      <c r="B63" s="587"/>
      <c r="C63" s="587"/>
      <c r="D63" s="587"/>
      <c r="E63" s="587"/>
      <c r="F63" s="587"/>
      <c r="G63" s="587"/>
      <c r="H63" s="588"/>
      <c r="I63" s="588"/>
      <c r="J63" s="588"/>
      <c r="K63" s="588"/>
      <c r="L63" s="588"/>
      <c r="M63" s="588"/>
    </row>
    <row r="64" spans="1:15" ht="6" customHeight="1" x14ac:dyDescent="0.35">
      <c r="A64" s="126"/>
      <c r="B64" s="115"/>
      <c r="C64" s="25"/>
      <c r="D64" s="25"/>
      <c r="E64" s="25"/>
      <c r="F64" s="25"/>
      <c r="G64" s="25"/>
      <c r="H64" s="25"/>
      <c r="I64" s="25"/>
      <c r="J64" s="25"/>
      <c r="K64" s="25"/>
      <c r="L64" s="25"/>
      <c r="M64" s="25"/>
    </row>
    <row r="65" spans="1:15" ht="20.149999999999999" customHeight="1" x14ac:dyDescent="0.35">
      <c r="A65" s="25" t="s">
        <v>185</v>
      </c>
      <c r="B65" s="25"/>
      <c r="C65" s="25"/>
      <c r="D65" s="25"/>
      <c r="E65" s="25"/>
      <c r="F65" s="25"/>
      <c r="G65" s="25"/>
      <c r="H65" s="25"/>
      <c r="I65" s="25"/>
      <c r="J65" s="25"/>
      <c r="K65" s="133"/>
      <c r="L65" s="134"/>
      <c r="M65" s="134"/>
      <c r="N65" s="25"/>
      <c r="O65" s="25"/>
    </row>
    <row r="66" spans="1:15" ht="6" customHeight="1" x14ac:dyDescent="0.35">
      <c r="A66" s="125"/>
      <c r="B66" s="114"/>
      <c r="C66" s="25"/>
      <c r="D66" s="25"/>
      <c r="E66" s="25"/>
      <c r="F66" s="25"/>
      <c r="G66" s="25"/>
      <c r="H66" s="25"/>
      <c r="I66" s="25"/>
      <c r="J66" s="25"/>
      <c r="K66" s="25"/>
      <c r="L66" s="25"/>
      <c r="M66" s="25"/>
    </row>
    <row r="67" spans="1:15" ht="19.5" customHeight="1" x14ac:dyDescent="0.35">
      <c r="A67" s="7"/>
      <c r="B67" s="136" t="s">
        <v>186</v>
      </c>
      <c r="C67" s="25"/>
      <c r="D67" s="25"/>
      <c r="E67" s="25"/>
      <c r="F67" s="25"/>
      <c r="G67" s="25"/>
      <c r="H67" s="25"/>
      <c r="I67" s="25"/>
      <c r="J67" s="25"/>
      <c r="K67" s="25"/>
      <c r="L67" s="25"/>
      <c r="M67" s="25"/>
    </row>
    <row r="68" spans="1:15" ht="6" customHeight="1" x14ac:dyDescent="0.35">
      <c r="A68" s="125"/>
      <c r="B68" s="136"/>
      <c r="C68" s="25"/>
      <c r="D68" s="25"/>
      <c r="E68" s="25"/>
      <c r="F68" s="25"/>
      <c r="G68" s="25"/>
      <c r="H68" s="25"/>
      <c r="I68" s="25"/>
      <c r="J68" s="25"/>
      <c r="K68" s="25"/>
      <c r="L68" s="25"/>
      <c r="M68" s="25"/>
    </row>
    <row r="69" spans="1:15" ht="19.5" customHeight="1" x14ac:dyDescent="0.35">
      <c r="A69" s="7"/>
      <c r="B69" s="136" t="s">
        <v>187</v>
      </c>
      <c r="C69" s="25"/>
      <c r="D69" s="25"/>
      <c r="E69" s="25"/>
      <c r="F69" s="25"/>
      <c r="G69" s="25"/>
      <c r="H69" s="25"/>
      <c r="I69" s="25"/>
      <c r="J69" s="25"/>
      <c r="K69" s="25"/>
      <c r="L69" s="25"/>
      <c r="M69" s="25"/>
    </row>
    <row r="70" spans="1:15" ht="6" customHeight="1" x14ac:dyDescent="0.35">
      <c r="A70" s="125"/>
      <c r="B70" s="114"/>
      <c r="C70" s="25"/>
      <c r="D70" s="25"/>
      <c r="E70" s="25"/>
      <c r="F70" s="25"/>
      <c r="G70" s="25"/>
      <c r="H70" s="25"/>
      <c r="I70" s="25"/>
      <c r="J70" s="25"/>
      <c r="K70" s="25"/>
      <c r="L70" s="25"/>
      <c r="M70" s="25"/>
    </row>
    <row r="71" spans="1:15" ht="20.149999999999999" customHeight="1" x14ac:dyDescent="0.35">
      <c r="A71" s="25" t="s">
        <v>188</v>
      </c>
      <c r="B71" s="25"/>
      <c r="C71" s="25"/>
      <c r="D71" s="25"/>
      <c r="E71" s="25"/>
      <c r="F71" s="25"/>
      <c r="G71" s="25"/>
      <c r="H71" s="583"/>
      <c r="I71" s="583"/>
      <c r="J71" s="583"/>
      <c r="K71" s="583"/>
      <c r="L71" s="583"/>
      <c r="M71" s="583"/>
      <c r="N71" s="25"/>
      <c r="O71" s="25"/>
    </row>
    <row r="72" spans="1:15" ht="6" customHeight="1" x14ac:dyDescent="0.35">
      <c r="A72" s="25"/>
      <c r="B72" s="25"/>
      <c r="C72" s="25"/>
      <c r="D72" s="25"/>
      <c r="E72" s="25"/>
      <c r="F72" s="25"/>
      <c r="G72" s="25"/>
      <c r="H72" s="25"/>
      <c r="I72" s="25"/>
      <c r="J72" s="25"/>
      <c r="K72" s="133"/>
      <c r="L72" s="134"/>
      <c r="M72" s="134"/>
      <c r="N72" s="25"/>
      <c r="O72" s="25"/>
    </row>
    <row r="73" spans="1:15" ht="20.149999999999999" customHeight="1" x14ac:dyDescent="0.35">
      <c r="A73" s="7"/>
      <c r="B73" s="25" t="s">
        <v>189</v>
      </c>
      <c r="C73" s="25"/>
      <c r="D73" s="25"/>
      <c r="E73" s="25"/>
      <c r="F73" s="25"/>
      <c r="G73" s="25"/>
      <c r="H73" s="25"/>
      <c r="I73" s="25"/>
      <c r="J73" s="25"/>
      <c r="K73" s="133"/>
      <c r="L73" s="134"/>
      <c r="M73" s="134"/>
      <c r="N73" s="25"/>
      <c r="O73" s="25"/>
    </row>
    <row r="74" spans="1:15" ht="6" customHeight="1" x14ac:dyDescent="0.35">
      <c r="A74" s="25"/>
      <c r="B74" s="25"/>
      <c r="C74" s="25"/>
      <c r="D74" s="25"/>
      <c r="E74" s="25"/>
      <c r="F74" s="25"/>
      <c r="G74" s="25"/>
      <c r="H74" s="25"/>
      <c r="I74" s="25"/>
      <c r="J74" s="25"/>
      <c r="K74" s="133"/>
      <c r="L74" s="134"/>
      <c r="M74" s="134"/>
      <c r="N74" s="25"/>
      <c r="O74" s="25"/>
    </row>
    <row r="75" spans="1:15" ht="20.149999999999999" customHeight="1" x14ac:dyDescent="0.35">
      <c r="A75" s="7"/>
      <c r="B75" s="25" t="s">
        <v>190</v>
      </c>
      <c r="C75" s="25"/>
      <c r="D75" s="25"/>
      <c r="E75" s="25"/>
      <c r="F75" s="25"/>
      <c r="G75" s="25"/>
      <c r="H75" s="25"/>
      <c r="I75" s="25"/>
      <c r="J75" s="25"/>
      <c r="K75" s="133"/>
      <c r="L75" s="134"/>
      <c r="M75" s="134"/>
      <c r="N75" s="25"/>
      <c r="O75" s="25"/>
    </row>
    <row r="76" spans="1:15" ht="19.5" customHeight="1" x14ac:dyDescent="0.35">
      <c r="A76" s="125"/>
      <c r="B76" s="114"/>
      <c r="C76" s="25"/>
      <c r="D76" s="25"/>
      <c r="E76" s="25"/>
      <c r="F76" s="25"/>
      <c r="G76" s="25"/>
      <c r="H76" s="25"/>
      <c r="I76" s="25"/>
      <c r="J76" s="25"/>
      <c r="K76" s="25"/>
      <c r="L76" s="25"/>
      <c r="M76" s="25"/>
    </row>
    <row r="77" spans="1:15" ht="20.149999999999999" customHeight="1" x14ac:dyDescent="0.35">
      <c r="A77" s="25" t="s">
        <v>191</v>
      </c>
      <c r="B77" s="25"/>
      <c r="C77" s="25"/>
      <c r="D77" s="25"/>
      <c r="E77" s="25"/>
      <c r="F77" s="25"/>
      <c r="G77" s="25"/>
      <c r="H77" s="25"/>
      <c r="I77" s="25"/>
      <c r="J77" s="25"/>
      <c r="K77" s="133"/>
      <c r="L77" s="134"/>
      <c r="M77" s="134"/>
      <c r="N77" s="25"/>
      <c r="O77" s="25"/>
    </row>
    <row r="78" spans="1:15" ht="6" customHeight="1" x14ac:dyDescent="0.35">
      <c r="A78" s="25"/>
      <c r="B78" s="25"/>
      <c r="C78" s="25"/>
      <c r="D78" s="25"/>
      <c r="E78" s="25"/>
      <c r="F78" s="25"/>
      <c r="G78" s="25"/>
      <c r="H78" s="25"/>
      <c r="I78" s="25"/>
      <c r="J78" s="25"/>
      <c r="K78" s="133"/>
      <c r="L78" s="134"/>
      <c r="M78" s="134"/>
      <c r="N78" s="25"/>
      <c r="O78" s="25"/>
    </row>
    <row r="79" spans="1:15" ht="20.149999999999999" customHeight="1" x14ac:dyDescent="0.35">
      <c r="A79" s="7"/>
      <c r="B79" s="25" t="s">
        <v>192</v>
      </c>
      <c r="C79" s="25"/>
      <c r="D79" s="25"/>
      <c r="E79" s="25"/>
      <c r="F79" s="25"/>
      <c r="G79" s="25"/>
      <c r="H79" s="25"/>
      <c r="I79" s="25"/>
      <c r="J79" s="25"/>
      <c r="K79" s="133"/>
      <c r="L79" s="134"/>
      <c r="M79" s="134"/>
      <c r="N79" s="25"/>
      <c r="O79" s="25"/>
    </row>
    <row r="80" spans="1:15" ht="6" customHeight="1" x14ac:dyDescent="0.35">
      <c r="A80" s="25"/>
      <c r="B80" s="25"/>
      <c r="C80" s="25"/>
      <c r="D80" s="25"/>
      <c r="E80" s="25"/>
      <c r="F80" s="25"/>
      <c r="G80" s="25"/>
      <c r="H80" s="25"/>
      <c r="I80" s="25"/>
      <c r="J80" s="25"/>
      <c r="K80" s="133"/>
      <c r="L80" s="134"/>
      <c r="M80" s="134"/>
      <c r="N80" s="25"/>
      <c r="O80" s="25"/>
    </row>
    <row r="81" spans="1:15" ht="20.149999999999999" customHeight="1" x14ac:dyDescent="0.35">
      <c r="A81" s="7"/>
      <c r="B81" s="25" t="s">
        <v>193</v>
      </c>
      <c r="C81" s="25"/>
      <c r="D81" s="25"/>
      <c r="E81" s="25"/>
      <c r="F81" s="25"/>
      <c r="G81" s="25"/>
      <c r="H81" s="25"/>
      <c r="I81" s="25"/>
      <c r="J81" s="25"/>
      <c r="K81" s="133"/>
      <c r="L81" s="134"/>
      <c r="M81" s="134"/>
      <c r="N81" s="25"/>
      <c r="O81" s="25"/>
    </row>
    <row r="82" spans="1:15" ht="6" customHeight="1" x14ac:dyDescent="0.35">
      <c r="A82" s="25"/>
      <c r="B82" s="25"/>
      <c r="C82" s="25"/>
      <c r="D82" s="25"/>
      <c r="E82" s="25"/>
      <c r="F82" s="25"/>
      <c r="G82" s="25"/>
      <c r="H82" s="25"/>
      <c r="I82" s="25"/>
      <c r="J82" s="25"/>
      <c r="K82" s="133"/>
      <c r="L82" s="134"/>
      <c r="M82" s="134"/>
      <c r="N82" s="25"/>
      <c r="O82" s="25"/>
    </row>
    <row r="83" spans="1:15" ht="20.149999999999999" customHeight="1" x14ac:dyDescent="0.35">
      <c r="A83" s="25" t="s">
        <v>194</v>
      </c>
      <c r="B83" s="25"/>
      <c r="C83" s="25"/>
      <c r="D83" s="25"/>
      <c r="E83" s="25"/>
      <c r="F83" s="25"/>
      <c r="G83" s="25"/>
      <c r="H83" s="25"/>
      <c r="I83" s="25"/>
      <c r="J83" s="25"/>
      <c r="K83" s="133"/>
      <c r="L83" s="134"/>
      <c r="M83" s="134"/>
      <c r="N83" s="25"/>
      <c r="O83" s="25"/>
    </row>
    <row r="84" spans="1:15" ht="137.5" customHeight="1" x14ac:dyDescent="0.35">
      <c r="A84" s="584"/>
      <c r="B84" s="585"/>
      <c r="C84" s="585"/>
      <c r="D84" s="585"/>
      <c r="E84" s="585"/>
      <c r="F84" s="585"/>
      <c r="G84" s="585"/>
      <c r="H84" s="585"/>
      <c r="I84" s="585"/>
      <c r="J84" s="585"/>
      <c r="K84" s="585"/>
      <c r="L84" s="585"/>
      <c r="M84" s="585"/>
      <c r="N84" s="25"/>
      <c r="O84" s="25"/>
    </row>
    <row r="86" spans="1:15" ht="20.149999999999999" customHeight="1" x14ac:dyDescent="0.35">
      <c r="A86" s="107" t="s">
        <v>909</v>
      </c>
      <c r="B86" s="25"/>
      <c r="C86" s="25"/>
      <c r="D86" s="25"/>
      <c r="E86" s="25"/>
      <c r="F86" s="25"/>
      <c r="G86" s="25"/>
      <c r="H86" s="25"/>
      <c r="I86" s="25"/>
      <c r="J86" s="25"/>
      <c r="K86" s="25"/>
      <c r="L86" s="25"/>
      <c r="M86" s="25"/>
    </row>
    <row r="87" spans="1:15" ht="6" customHeight="1" x14ac:dyDescent="0.35">
      <c r="A87" s="107"/>
      <c r="B87" s="25"/>
      <c r="C87" s="25"/>
      <c r="D87" s="25"/>
      <c r="E87" s="25"/>
      <c r="F87" s="25"/>
      <c r="G87" s="25"/>
      <c r="H87" s="25"/>
      <c r="I87" s="25"/>
      <c r="J87" s="25"/>
      <c r="K87" s="25"/>
      <c r="L87" s="25"/>
      <c r="M87" s="25"/>
    </row>
    <row r="88" spans="1:15" ht="89.15" customHeight="1" x14ac:dyDescent="0.35">
      <c r="A88" s="578" t="s">
        <v>195</v>
      </c>
      <c r="B88" s="579"/>
      <c r="C88" s="579"/>
      <c r="D88" s="579"/>
      <c r="E88" s="579"/>
      <c r="F88" s="579"/>
      <c r="G88" s="579"/>
      <c r="H88" s="579"/>
      <c r="I88" s="579"/>
      <c r="J88" s="579"/>
      <c r="K88" s="579"/>
      <c r="L88" s="579"/>
      <c r="M88" s="579"/>
    </row>
    <row r="89" spans="1:15" ht="6" customHeight="1" x14ac:dyDescent="0.35">
      <c r="A89" s="25"/>
      <c r="B89" s="25"/>
      <c r="C89" s="25"/>
      <c r="D89" s="25"/>
      <c r="E89" s="25"/>
      <c r="F89" s="25"/>
      <c r="G89" s="25"/>
      <c r="H89" s="25"/>
      <c r="I89" s="25"/>
      <c r="J89" s="25"/>
      <c r="K89" s="25"/>
      <c r="L89" s="25"/>
      <c r="M89" s="25"/>
    </row>
    <row r="90" spans="1:15" ht="20.149999999999999" customHeight="1" x14ac:dyDescent="0.35">
      <c r="A90" s="25" t="s">
        <v>196</v>
      </c>
      <c r="B90" s="25"/>
      <c r="C90" s="25"/>
      <c r="D90" s="25"/>
      <c r="E90" s="25"/>
      <c r="F90" s="25"/>
      <c r="G90" s="25"/>
      <c r="H90" s="25"/>
      <c r="I90" s="25"/>
      <c r="J90" s="25"/>
      <c r="K90" s="25"/>
      <c r="L90" s="25"/>
      <c r="M90" s="25"/>
    </row>
    <row r="91" spans="1:15" ht="6" customHeight="1" x14ac:dyDescent="0.35">
      <c r="A91" s="25"/>
      <c r="B91" s="25"/>
      <c r="C91" s="25"/>
      <c r="D91" s="25"/>
      <c r="E91" s="25"/>
      <c r="F91" s="25"/>
      <c r="G91" s="25"/>
      <c r="H91" s="25"/>
      <c r="I91" s="25"/>
      <c r="J91" s="25"/>
      <c r="K91" s="25"/>
      <c r="L91" s="25"/>
      <c r="M91" s="25"/>
    </row>
    <row r="92" spans="1:15" ht="20.149999999999999" customHeight="1" x14ac:dyDescent="0.35">
      <c r="A92" s="25"/>
      <c r="B92" s="25"/>
      <c r="C92" s="25"/>
      <c r="D92" s="25"/>
      <c r="E92" s="25"/>
      <c r="F92" s="25"/>
      <c r="G92" s="25"/>
      <c r="H92" s="130" t="s">
        <v>197</v>
      </c>
      <c r="I92" s="25"/>
      <c r="J92" s="25"/>
      <c r="K92" s="25"/>
      <c r="L92" s="25"/>
      <c r="M92" s="25"/>
    </row>
    <row r="93" spans="1:15" ht="20.149999999999999" customHeight="1" x14ac:dyDescent="0.35">
      <c r="A93" s="7"/>
      <c r="B93" s="25" t="s">
        <v>198</v>
      </c>
      <c r="C93" s="25"/>
      <c r="D93" s="25"/>
      <c r="E93" s="25"/>
      <c r="F93" s="25"/>
      <c r="G93" s="25"/>
      <c r="H93" s="580"/>
      <c r="I93" s="580"/>
      <c r="J93" s="580"/>
      <c r="K93" s="580"/>
      <c r="L93" s="580"/>
      <c r="M93" s="580"/>
    </row>
    <row r="94" spans="1:15" ht="20.149999999999999" customHeight="1" x14ac:dyDescent="0.35">
      <c r="A94" s="137"/>
      <c r="B94" s="25"/>
      <c r="C94" s="25"/>
      <c r="D94" s="25"/>
      <c r="E94" s="25"/>
      <c r="F94" s="25"/>
      <c r="G94" s="25"/>
      <c r="H94" s="580"/>
      <c r="I94" s="580"/>
      <c r="J94" s="580"/>
      <c r="K94" s="580"/>
      <c r="L94" s="580"/>
      <c r="M94" s="580"/>
    </row>
    <row r="95" spans="1:15" ht="20.149999999999999" customHeight="1" x14ac:dyDescent="0.35">
      <c r="A95" s="137"/>
      <c r="B95" s="25"/>
      <c r="C95" s="25"/>
      <c r="D95" s="25"/>
      <c r="E95" s="25"/>
      <c r="F95" s="25"/>
      <c r="G95" s="25"/>
      <c r="H95" s="570"/>
      <c r="I95" s="570"/>
      <c r="J95" s="570"/>
      <c r="K95" s="570"/>
      <c r="L95" s="570"/>
      <c r="M95" s="570"/>
    </row>
    <row r="96" spans="1:15" ht="6" customHeight="1" x14ac:dyDescent="0.35">
      <c r="A96" s="25"/>
      <c r="B96" s="25"/>
      <c r="C96" s="25"/>
      <c r="D96" s="25"/>
      <c r="E96" s="25"/>
      <c r="F96" s="25"/>
      <c r="G96" s="25"/>
      <c r="H96" s="25"/>
      <c r="I96" s="25"/>
      <c r="J96" s="25"/>
      <c r="K96" s="25"/>
      <c r="L96" s="25"/>
      <c r="M96" s="25"/>
    </row>
    <row r="97" spans="1:13" ht="20.149999999999999" customHeight="1" x14ac:dyDescent="0.35">
      <c r="A97" s="7"/>
      <c r="B97" s="25" t="s">
        <v>199</v>
      </c>
      <c r="C97" s="25"/>
      <c r="D97" s="25"/>
      <c r="E97" s="25"/>
      <c r="F97" s="25"/>
      <c r="G97" s="25"/>
      <c r="H97" s="580"/>
      <c r="I97" s="580"/>
      <c r="J97" s="580"/>
      <c r="K97" s="580"/>
      <c r="L97" s="580"/>
      <c r="M97" s="580"/>
    </row>
    <row r="98" spans="1:13" ht="20.149999999999999" customHeight="1" x14ac:dyDescent="0.35">
      <c r="A98" s="137"/>
      <c r="B98" s="25"/>
      <c r="C98" s="25"/>
      <c r="D98" s="25"/>
      <c r="E98" s="25"/>
      <c r="F98" s="25"/>
      <c r="G98" s="25"/>
      <c r="H98" s="580"/>
      <c r="I98" s="580"/>
      <c r="J98" s="580"/>
      <c r="K98" s="580"/>
      <c r="L98" s="580"/>
      <c r="M98" s="580"/>
    </row>
    <row r="99" spans="1:13" ht="20.149999999999999" customHeight="1" x14ac:dyDescent="0.35">
      <c r="A99" s="137"/>
      <c r="B99" s="25"/>
      <c r="C99" s="25"/>
      <c r="D99" s="25"/>
      <c r="E99" s="25"/>
      <c r="F99" s="25"/>
      <c r="G99" s="25"/>
      <c r="H99" s="570"/>
      <c r="I99" s="570"/>
      <c r="J99" s="570"/>
      <c r="K99" s="570"/>
      <c r="L99" s="570"/>
      <c r="M99" s="570"/>
    </row>
    <row r="100" spans="1:13" ht="6" customHeight="1" x14ac:dyDescent="0.35">
      <c r="A100" s="25"/>
      <c r="B100" s="25"/>
      <c r="C100" s="25"/>
      <c r="D100" s="25"/>
      <c r="E100" s="25"/>
      <c r="F100" s="25"/>
      <c r="G100" s="25"/>
      <c r="H100" s="25"/>
      <c r="I100" s="25"/>
      <c r="J100" s="25"/>
      <c r="K100" s="25"/>
      <c r="L100" s="25"/>
      <c r="M100" s="25"/>
    </row>
    <row r="101" spans="1:13" ht="20.149999999999999" customHeight="1" x14ac:dyDescent="0.35">
      <c r="A101" s="7"/>
      <c r="B101" s="25" t="s">
        <v>200</v>
      </c>
      <c r="C101" s="25"/>
      <c r="D101" s="25"/>
      <c r="E101" s="25"/>
      <c r="F101" s="25"/>
      <c r="G101" s="25"/>
      <c r="H101" s="580"/>
      <c r="I101" s="580"/>
      <c r="J101" s="580"/>
      <c r="K101" s="580"/>
      <c r="L101" s="580"/>
      <c r="M101" s="580"/>
    </row>
    <row r="102" spans="1:13" ht="20.149999999999999" customHeight="1" x14ac:dyDescent="0.35">
      <c r="A102" s="137"/>
      <c r="B102" s="25"/>
      <c r="C102" s="25"/>
      <c r="D102" s="25"/>
      <c r="E102" s="25"/>
      <c r="F102" s="25"/>
      <c r="G102" s="25"/>
      <c r="H102" s="580"/>
      <c r="I102" s="580"/>
      <c r="J102" s="580"/>
      <c r="K102" s="580"/>
      <c r="L102" s="580"/>
      <c r="M102" s="580"/>
    </row>
    <row r="103" spans="1:13" ht="20.149999999999999" customHeight="1" x14ac:dyDescent="0.35">
      <c r="A103" s="137"/>
      <c r="B103" s="25"/>
      <c r="C103" s="25"/>
      <c r="D103" s="25"/>
      <c r="E103" s="25"/>
      <c r="F103" s="25"/>
      <c r="G103" s="25"/>
      <c r="H103" s="570"/>
      <c r="I103" s="570"/>
      <c r="J103" s="570"/>
      <c r="K103" s="570"/>
      <c r="L103" s="570"/>
      <c r="M103" s="570"/>
    </row>
    <row r="104" spans="1:13" ht="6" customHeight="1" x14ac:dyDescent="0.35">
      <c r="A104" s="25"/>
      <c r="B104" s="25"/>
      <c r="C104" s="25"/>
      <c r="D104" s="25"/>
      <c r="E104" s="25"/>
      <c r="F104" s="25"/>
      <c r="G104" s="25"/>
      <c r="H104" s="25"/>
      <c r="I104" s="25"/>
      <c r="J104" s="25"/>
      <c r="K104" s="25"/>
      <c r="L104" s="25"/>
      <c r="M104" s="25"/>
    </row>
    <row r="105" spans="1:13" ht="20.149999999999999" customHeight="1" x14ac:dyDescent="0.35">
      <c r="A105" s="7"/>
      <c r="B105" s="25" t="s">
        <v>201</v>
      </c>
      <c r="C105" s="25"/>
      <c r="D105" s="25"/>
      <c r="E105" s="25"/>
      <c r="F105" s="25"/>
      <c r="G105" s="25"/>
      <c r="H105" s="580"/>
      <c r="I105" s="580"/>
      <c r="J105" s="580"/>
      <c r="K105" s="580"/>
      <c r="L105" s="580"/>
      <c r="M105" s="580"/>
    </row>
    <row r="106" spans="1:13" ht="20.149999999999999" customHeight="1" x14ac:dyDescent="0.35">
      <c r="A106" s="137"/>
      <c r="B106" s="25"/>
      <c r="C106" s="25"/>
      <c r="D106" s="25"/>
      <c r="E106" s="25"/>
      <c r="F106" s="25"/>
      <c r="G106" s="25"/>
      <c r="H106" s="580"/>
      <c r="I106" s="580"/>
      <c r="J106" s="580"/>
      <c r="K106" s="580"/>
      <c r="L106" s="580"/>
      <c r="M106" s="580"/>
    </row>
    <row r="107" spans="1:13" ht="20.149999999999999" customHeight="1" x14ac:dyDescent="0.35">
      <c r="A107" s="137"/>
      <c r="B107" s="25"/>
      <c r="C107" s="25"/>
      <c r="D107" s="25"/>
      <c r="E107" s="25"/>
      <c r="F107" s="25"/>
      <c r="G107" s="25"/>
      <c r="H107" s="570"/>
      <c r="I107" s="570"/>
      <c r="J107" s="570"/>
      <c r="K107" s="570"/>
      <c r="L107" s="570"/>
      <c r="M107" s="570"/>
    </row>
    <row r="108" spans="1:13" ht="6" customHeight="1" x14ac:dyDescent="0.35">
      <c r="A108" s="25"/>
      <c r="B108" s="25"/>
      <c r="C108" s="25"/>
      <c r="D108" s="25"/>
      <c r="E108" s="25"/>
      <c r="F108" s="25"/>
      <c r="G108" s="25"/>
      <c r="H108" s="25"/>
      <c r="I108" s="25"/>
      <c r="J108" s="25"/>
      <c r="K108" s="25"/>
      <c r="L108" s="25"/>
      <c r="M108" s="25"/>
    </row>
    <row r="109" spans="1:13" ht="20.149999999999999" customHeight="1" x14ac:dyDescent="0.35">
      <c r="A109" s="7"/>
      <c r="B109" s="25" t="s">
        <v>202</v>
      </c>
      <c r="C109" s="25"/>
      <c r="D109" s="25"/>
      <c r="E109" s="25"/>
      <c r="F109" s="25"/>
      <c r="G109" s="25"/>
      <c r="H109" s="580"/>
      <c r="I109" s="580"/>
      <c r="J109" s="580"/>
      <c r="K109" s="580"/>
      <c r="L109" s="580"/>
      <c r="M109" s="580"/>
    </row>
    <row r="110" spans="1:13" ht="20.149999999999999" customHeight="1" x14ac:dyDescent="0.35">
      <c r="A110" s="137"/>
      <c r="B110" s="25"/>
      <c r="C110" s="25"/>
      <c r="D110" s="25"/>
      <c r="E110" s="25"/>
      <c r="F110" s="25"/>
      <c r="G110" s="25"/>
      <c r="H110" s="580"/>
      <c r="I110" s="580"/>
      <c r="J110" s="580"/>
      <c r="K110" s="580"/>
      <c r="L110" s="580"/>
      <c r="M110" s="580"/>
    </row>
    <row r="111" spans="1:13" ht="20.149999999999999" customHeight="1" x14ac:dyDescent="0.35">
      <c r="A111" s="137"/>
      <c r="B111" s="25"/>
      <c r="C111" s="25"/>
      <c r="D111" s="25"/>
      <c r="E111" s="25"/>
      <c r="F111" s="25"/>
      <c r="G111" s="25"/>
      <c r="H111" s="570"/>
      <c r="I111" s="570"/>
      <c r="J111" s="570"/>
      <c r="K111" s="570"/>
      <c r="L111" s="570"/>
      <c r="M111" s="570"/>
    </row>
    <row r="112" spans="1:13" s="139" customFormat="1" ht="6" customHeight="1" x14ac:dyDescent="0.35">
      <c r="A112" s="138"/>
      <c r="B112" s="138"/>
      <c r="C112" s="138"/>
      <c r="D112" s="138"/>
      <c r="E112" s="138"/>
      <c r="F112" s="138"/>
      <c r="G112" s="138"/>
      <c r="H112" s="138"/>
      <c r="I112" s="138"/>
      <c r="J112" s="138"/>
      <c r="K112" s="138"/>
      <c r="L112" s="138"/>
      <c r="M112" s="138"/>
    </row>
    <row r="113" spans="1:13" ht="20.149999999999999" customHeight="1" x14ac:dyDescent="0.35">
      <c r="A113" s="7"/>
      <c r="B113" s="25" t="s">
        <v>203</v>
      </c>
      <c r="C113" s="25"/>
      <c r="D113" s="25"/>
      <c r="E113" s="25"/>
      <c r="F113" s="25"/>
      <c r="G113" s="25"/>
      <c r="H113" s="580"/>
      <c r="I113" s="580"/>
      <c r="J113" s="580"/>
      <c r="K113" s="580"/>
      <c r="L113" s="580"/>
      <c r="M113" s="580"/>
    </row>
    <row r="114" spans="1:13" ht="20.149999999999999" customHeight="1" x14ac:dyDescent="0.35">
      <c r="A114" s="137"/>
      <c r="B114" s="115"/>
      <c r="C114" s="25"/>
      <c r="D114" s="25"/>
      <c r="E114" s="25"/>
      <c r="F114" s="25"/>
      <c r="G114" s="25"/>
      <c r="H114" s="580"/>
      <c r="I114" s="580"/>
      <c r="J114" s="580"/>
      <c r="K114" s="580"/>
      <c r="L114" s="580"/>
      <c r="M114" s="580"/>
    </row>
    <row r="115" spans="1:13" ht="20.149999999999999" customHeight="1" x14ac:dyDescent="0.35">
      <c r="A115" s="137"/>
      <c r="B115" s="25"/>
      <c r="C115" s="25"/>
      <c r="D115" s="25"/>
      <c r="E115" s="25"/>
      <c r="F115" s="25"/>
      <c r="G115" s="25"/>
      <c r="H115" s="570"/>
      <c r="I115" s="570"/>
      <c r="J115" s="570"/>
      <c r="K115" s="570"/>
      <c r="L115" s="570"/>
      <c r="M115" s="570"/>
    </row>
    <row r="116" spans="1:13" ht="19.5" customHeight="1" x14ac:dyDescent="0.35">
      <c r="A116" s="125" t="s">
        <v>204</v>
      </c>
    </row>
    <row r="118" spans="1:13" ht="20.149999999999999" customHeight="1" x14ac:dyDescent="0.35">
      <c r="A118" s="107" t="s">
        <v>910</v>
      </c>
      <c r="B118" s="25"/>
      <c r="C118" s="25"/>
      <c r="D118" s="25"/>
      <c r="E118" s="25"/>
      <c r="F118" s="25"/>
      <c r="G118" s="25"/>
      <c r="H118" s="25"/>
      <c r="I118" s="25"/>
      <c r="J118" s="25"/>
      <c r="K118" s="25"/>
      <c r="L118" s="25"/>
      <c r="M118" s="25"/>
    </row>
    <row r="119" spans="1:13" ht="6" customHeight="1" x14ac:dyDescent="0.35">
      <c r="A119" s="107"/>
      <c r="B119" s="25"/>
      <c r="C119" s="25"/>
      <c r="D119" s="25"/>
      <c r="E119" s="25"/>
      <c r="F119" s="25"/>
      <c r="G119" s="25"/>
      <c r="H119" s="25"/>
      <c r="I119" s="25"/>
      <c r="J119" s="25"/>
      <c r="K119" s="25"/>
      <c r="L119" s="25"/>
      <c r="M119" s="25"/>
    </row>
    <row r="120" spans="1:13" ht="20.149999999999999" customHeight="1" x14ac:dyDescent="0.35">
      <c r="A120" s="25" t="s">
        <v>205</v>
      </c>
      <c r="B120" s="25"/>
      <c r="C120" s="25"/>
      <c r="D120" s="25"/>
      <c r="E120" s="25"/>
      <c r="F120" s="25"/>
      <c r="G120" s="25"/>
      <c r="H120" s="25"/>
      <c r="I120" s="25"/>
      <c r="J120" s="25"/>
      <c r="K120" s="25"/>
      <c r="L120" s="25"/>
      <c r="M120" s="25"/>
    </row>
    <row r="121" spans="1:13" ht="20.149999999999999" customHeight="1" x14ac:dyDescent="0.35">
      <c r="A121" s="573"/>
      <c r="B121" s="569"/>
      <c r="C121" s="569"/>
      <c r="D121" s="569"/>
      <c r="E121" s="569"/>
      <c r="F121" s="569"/>
      <c r="G121" s="569"/>
      <c r="H121" s="569"/>
      <c r="I121" s="569"/>
      <c r="J121" s="569"/>
      <c r="K121" s="569"/>
      <c r="L121" s="569"/>
      <c r="M121" s="569"/>
    </row>
    <row r="122" spans="1:13" ht="6" customHeight="1" x14ac:dyDescent="0.35">
      <c r="A122" s="25"/>
      <c r="B122" s="25"/>
      <c r="C122" s="25"/>
      <c r="D122" s="25"/>
      <c r="E122" s="25"/>
      <c r="F122" s="25"/>
      <c r="G122" s="25"/>
      <c r="H122" s="25"/>
      <c r="I122" s="25"/>
      <c r="J122" s="25"/>
      <c r="K122" s="25"/>
      <c r="L122" s="25"/>
      <c r="M122" s="25"/>
    </row>
    <row r="123" spans="1:13" ht="20.149999999999999" customHeight="1" x14ac:dyDescent="0.35">
      <c r="A123" s="25" t="s">
        <v>206</v>
      </c>
      <c r="B123" s="25"/>
      <c r="C123" s="25"/>
      <c r="D123" s="25"/>
      <c r="E123" s="25"/>
      <c r="F123" s="25"/>
      <c r="G123" s="25"/>
      <c r="H123" s="25"/>
      <c r="I123" s="25"/>
      <c r="J123" s="25"/>
      <c r="K123" s="25"/>
      <c r="L123" s="25"/>
      <c r="M123" s="25"/>
    </row>
    <row r="124" spans="1:13" ht="20.149999999999999" customHeight="1" x14ac:dyDescent="0.35">
      <c r="A124" s="573"/>
      <c r="B124" s="569"/>
      <c r="C124" s="569"/>
      <c r="D124" s="569"/>
      <c r="E124" s="569"/>
      <c r="F124" s="569"/>
      <c r="G124" s="569"/>
      <c r="H124" s="569"/>
      <c r="I124" s="569"/>
      <c r="J124" s="569"/>
      <c r="K124" s="569"/>
      <c r="L124" s="569"/>
      <c r="M124" s="569"/>
    </row>
    <row r="125" spans="1:13" ht="6" customHeight="1" x14ac:dyDescent="0.35">
      <c r="A125" s="25"/>
      <c r="B125" s="25"/>
      <c r="C125" s="25"/>
      <c r="D125" s="25"/>
      <c r="E125" s="25"/>
      <c r="F125" s="25"/>
      <c r="G125" s="25"/>
      <c r="H125" s="25"/>
      <c r="I125" s="25"/>
      <c r="J125" s="25"/>
      <c r="K125" s="25"/>
      <c r="L125" s="25"/>
      <c r="M125" s="25"/>
    </row>
    <row r="126" spans="1:13" ht="20.149999999999999" customHeight="1" x14ac:dyDescent="0.35">
      <c r="A126" s="25" t="s">
        <v>207</v>
      </c>
      <c r="B126" s="25"/>
      <c r="C126" s="25"/>
      <c r="D126" s="25"/>
      <c r="E126" s="25"/>
      <c r="F126" s="25"/>
      <c r="G126" s="25"/>
      <c r="H126" s="25"/>
      <c r="I126" s="25"/>
      <c r="J126" s="25"/>
      <c r="K126" s="25"/>
      <c r="L126" s="25"/>
      <c r="M126" s="25"/>
    </row>
    <row r="127" spans="1:13" ht="20.149999999999999" customHeight="1" x14ac:dyDescent="0.35">
      <c r="A127" s="7"/>
      <c r="B127" s="25" t="s">
        <v>192</v>
      </c>
      <c r="C127" s="25"/>
      <c r="D127" s="25"/>
      <c r="E127" s="25"/>
      <c r="F127" s="25"/>
      <c r="G127" s="25"/>
      <c r="H127" s="25"/>
      <c r="I127" s="25"/>
      <c r="J127" s="25"/>
      <c r="K127" s="25"/>
      <c r="L127" s="25"/>
      <c r="M127" s="25"/>
    </row>
    <row r="128" spans="1:13" ht="6" customHeight="1" x14ac:dyDescent="0.35">
      <c r="A128" s="25"/>
      <c r="B128" s="25"/>
      <c r="C128" s="25"/>
      <c r="D128" s="25"/>
      <c r="E128" s="25"/>
      <c r="F128" s="25"/>
      <c r="G128" s="25"/>
      <c r="H128" s="25"/>
      <c r="I128" s="25"/>
      <c r="J128" s="25"/>
      <c r="K128" s="25"/>
      <c r="L128" s="25"/>
      <c r="M128" s="25"/>
    </row>
    <row r="129" spans="1:13" ht="20.149999999999999" customHeight="1" x14ac:dyDescent="0.35">
      <c r="A129" s="7"/>
      <c r="B129" s="25" t="s">
        <v>208</v>
      </c>
      <c r="C129" s="25"/>
      <c r="D129" s="25"/>
      <c r="E129" s="25"/>
      <c r="F129" s="25"/>
      <c r="G129" s="25"/>
      <c r="H129" s="25"/>
      <c r="I129" s="25"/>
      <c r="J129" s="25"/>
      <c r="K129" s="25"/>
      <c r="L129" s="25"/>
      <c r="M129" s="25"/>
    </row>
    <row r="130" spans="1:13" ht="6" customHeight="1" x14ac:dyDescent="0.35">
      <c r="A130" s="25"/>
      <c r="B130" s="25"/>
      <c r="C130" s="25"/>
      <c r="D130" s="25"/>
      <c r="E130" s="25"/>
      <c r="F130" s="25"/>
      <c r="G130" s="25"/>
      <c r="H130" s="25"/>
      <c r="I130" s="25"/>
      <c r="J130" s="25"/>
      <c r="K130" s="25"/>
      <c r="L130" s="25"/>
      <c r="M130" s="25"/>
    </row>
    <row r="131" spans="1:13" ht="20.149999999999999" customHeight="1" x14ac:dyDescent="0.35">
      <c r="A131" s="25" t="s">
        <v>1025</v>
      </c>
      <c r="B131" s="25"/>
      <c r="C131" s="25"/>
      <c r="D131" s="25"/>
      <c r="E131" s="25"/>
      <c r="F131" s="25"/>
      <c r="G131" s="25"/>
      <c r="H131" s="25"/>
      <c r="I131" s="25"/>
      <c r="J131" s="25"/>
      <c r="K131" s="25"/>
      <c r="L131" s="25"/>
      <c r="M131" s="25"/>
    </row>
    <row r="132" spans="1:13" ht="20.149999999999999" customHeight="1" x14ac:dyDescent="0.35">
      <c r="A132" s="25" t="s">
        <v>209</v>
      </c>
      <c r="B132" s="25"/>
      <c r="C132" s="25"/>
      <c r="D132" s="25"/>
      <c r="E132" s="25"/>
      <c r="F132" s="25"/>
      <c r="G132" s="25"/>
      <c r="H132" s="25"/>
      <c r="I132" s="25"/>
      <c r="J132" s="25"/>
      <c r="K132" s="25"/>
      <c r="L132" s="25"/>
      <c r="M132" s="25"/>
    </row>
    <row r="133" spans="1:13" ht="95.5" customHeight="1" x14ac:dyDescent="0.35">
      <c r="A133" s="570"/>
      <c r="B133" s="589"/>
      <c r="C133" s="589"/>
      <c r="D133" s="589"/>
      <c r="E133" s="589"/>
      <c r="F133" s="589"/>
      <c r="G133" s="589"/>
      <c r="H133" s="589"/>
      <c r="I133" s="589"/>
      <c r="J133" s="589"/>
      <c r="K133" s="589"/>
      <c r="L133" s="589"/>
      <c r="M133" s="589"/>
    </row>
    <row r="134" spans="1:13" ht="20.149999999999999" customHeight="1" x14ac:dyDescent="0.35">
      <c r="A134" s="114" t="s">
        <v>210</v>
      </c>
      <c r="B134" s="25"/>
      <c r="C134" s="25"/>
      <c r="D134" s="25"/>
      <c r="E134" s="25"/>
      <c r="F134" s="25"/>
      <c r="G134" s="25"/>
      <c r="H134" s="25"/>
      <c r="I134" s="25"/>
      <c r="J134" s="25"/>
      <c r="K134" s="25"/>
      <c r="L134" s="25"/>
      <c r="M134" s="25"/>
    </row>
    <row r="136" spans="1:13" ht="20.149999999999999" customHeight="1" x14ac:dyDescent="0.35">
      <c r="A136" s="107" t="s">
        <v>911</v>
      </c>
      <c r="B136" s="25"/>
      <c r="C136" s="25"/>
      <c r="D136" s="25"/>
      <c r="E136" s="25"/>
      <c r="F136" s="25"/>
      <c r="G136" s="25"/>
      <c r="H136" s="25"/>
      <c r="I136" s="25"/>
      <c r="J136" s="25"/>
      <c r="K136" s="25"/>
      <c r="L136" s="25"/>
      <c r="M136" s="25"/>
    </row>
    <row r="137" spans="1:13" ht="6" customHeight="1" x14ac:dyDescent="0.35">
      <c r="A137" s="107"/>
      <c r="B137" s="25"/>
      <c r="C137" s="25"/>
      <c r="D137" s="25"/>
      <c r="E137" s="25"/>
      <c r="F137" s="25"/>
      <c r="G137" s="25"/>
      <c r="H137" s="25"/>
      <c r="I137" s="25"/>
      <c r="J137" s="25"/>
      <c r="K137" s="25"/>
      <c r="L137" s="25"/>
      <c r="M137" s="25"/>
    </row>
    <row r="138" spans="1:13" ht="20.149999999999999" customHeight="1" x14ac:dyDescent="0.35">
      <c r="A138" s="25" t="s">
        <v>211</v>
      </c>
      <c r="B138" s="25"/>
      <c r="C138" s="25"/>
      <c r="D138" s="25"/>
      <c r="E138" s="25"/>
      <c r="F138" s="25"/>
      <c r="G138" s="25"/>
      <c r="H138" s="25"/>
      <c r="I138" s="25"/>
      <c r="J138" s="25"/>
      <c r="K138" s="25"/>
      <c r="L138" s="25"/>
      <c r="M138" s="25"/>
    </row>
    <row r="139" spans="1:13" ht="20.149999999999999" customHeight="1" x14ac:dyDescent="0.35">
      <c r="A139" s="7"/>
      <c r="B139" s="25" t="s">
        <v>192</v>
      </c>
      <c r="C139" s="25"/>
      <c r="D139" s="25"/>
      <c r="E139" s="25"/>
      <c r="F139" s="25"/>
      <c r="G139" s="25"/>
      <c r="H139" s="25"/>
      <c r="I139" s="25"/>
      <c r="J139" s="25"/>
      <c r="K139" s="25"/>
      <c r="L139" s="25"/>
      <c r="M139" s="25"/>
    </row>
    <row r="140" spans="1:13" ht="6" customHeight="1" x14ac:dyDescent="0.35">
      <c r="A140" s="25"/>
      <c r="B140" s="25"/>
      <c r="C140" s="25"/>
      <c r="D140" s="25"/>
      <c r="E140" s="25"/>
      <c r="F140" s="25"/>
      <c r="G140" s="25"/>
      <c r="H140" s="25"/>
      <c r="I140" s="25"/>
      <c r="J140" s="25"/>
      <c r="K140" s="25"/>
      <c r="L140" s="25"/>
      <c r="M140" s="25"/>
    </row>
    <row r="141" spans="1:13" ht="20.149999999999999" customHeight="1" x14ac:dyDescent="0.35">
      <c r="A141" s="7"/>
      <c r="B141" s="25" t="s">
        <v>208</v>
      </c>
      <c r="C141" s="25"/>
      <c r="D141" s="25"/>
      <c r="E141" s="25"/>
      <c r="F141" s="25"/>
      <c r="G141" s="25"/>
      <c r="H141" s="25"/>
      <c r="I141" s="25"/>
      <c r="J141" s="25"/>
      <c r="K141" s="25"/>
      <c r="L141" s="25"/>
      <c r="M141" s="25"/>
    </row>
    <row r="142" spans="1:13" ht="6" customHeight="1" x14ac:dyDescent="0.35">
      <c r="A142" s="25"/>
      <c r="B142" s="25"/>
      <c r="C142" s="25"/>
      <c r="D142" s="25"/>
      <c r="E142" s="25"/>
      <c r="F142" s="25"/>
      <c r="G142" s="25"/>
      <c r="H142" s="25"/>
      <c r="I142" s="25"/>
      <c r="J142" s="25"/>
      <c r="K142" s="25"/>
      <c r="L142" s="25"/>
      <c r="M142" s="25"/>
    </row>
    <row r="143" spans="1:13" ht="20.149999999999999" customHeight="1" x14ac:dyDescent="0.35">
      <c r="A143" s="25" t="s">
        <v>212</v>
      </c>
      <c r="B143" s="25"/>
      <c r="C143" s="25"/>
      <c r="D143" s="25"/>
      <c r="E143" s="25"/>
      <c r="F143" s="25"/>
      <c r="G143" s="25"/>
      <c r="H143" s="25"/>
      <c r="I143" s="25"/>
      <c r="J143" s="25"/>
      <c r="K143" s="25"/>
      <c r="L143" s="25"/>
      <c r="M143" s="25"/>
    </row>
    <row r="144" spans="1:13" ht="95.15" customHeight="1" x14ac:dyDescent="0.35">
      <c r="A144" s="570"/>
      <c r="B144" s="589"/>
      <c r="C144" s="589"/>
      <c r="D144" s="589"/>
      <c r="E144" s="589"/>
      <c r="F144" s="589"/>
      <c r="G144" s="589"/>
      <c r="H144" s="589"/>
      <c r="I144" s="589"/>
      <c r="J144" s="589"/>
      <c r="K144" s="589"/>
      <c r="L144" s="589"/>
      <c r="M144" s="589"/>
    </row>
    <row r="146" spans="1:13" ht="20.149999999999999" customHeight="1" x14ac:dyDescent="0.35">
      <c r="A146" s="107" t="s">
        <v>912</v>
      </c>
      <c r="B146" s="25"/>
      <c r="C146" s="25"/>
      <c r="D146" s="25"/>
      <c r="E146" s="25"/>
      <c r="F146" s="25"/>
      <c r="G146" s="25"/>
      <c r="H146" s="25"/>
      <c r="I146" s="25"/>
      <c r="J146" s="25"/>
      <c r="K146" s="25"/>
      <c r="L146" s="25"/>
      <c r="M146" s="25"/>
    </row>
    <row r="147" spans="1:13" ht="6" customHeight="1" x14ac:dyDescent="0.35">
      <c r="A147" s="107"/>
      <c r="B147" s="25"/>
      <c r="C147" s="25"/>
      <c r="D147" s="25"/>
      <c r="E147" s="25"/>
      <c r="F147" s="25"/>
      <c r="G147" s="25"/>
      <c r="H147" s="25"/>
      <c r="I147" s="25"/>
      <c r="J147" s="25"/>
      <c r="K147" s="25"/>
      <c r="L147" s="25"/>
      <c r="M147" s="25"/>
    </row>
    <row r="148" spans="1:13" ht="63.65" customHeight="1" x14ac:dyDescent="0.35">
      <c r="A148" s="578" t="s">
        <v>1026</v>
      </c>
      <c r="B148" s="579"/>
      <c r="C148" s="579"/>
      <c r="D148" s="579"/>
      <c r="E148" s="579"/>
      <c r="F148" s="579"/>
      <c r="G148" s="579"/>
      <c r="H148" s="579"/>
      <c r="I148" s="579"/>
      <c r="J148" s="579"/>
      <c r="K148" s="579"/>
      <c r="L148" s="579"/>
      <c r="M148" s="579"/>
    </row>
    <row r="149" spans="1:13" ht="20.149999999999999" customHeight="1" x14ac:dyDescent="0.35">
      <c r="A149" s="25" t="s">
        <v>1027</v>
      </c>
      <c r="B149" s="25"/>
      <c r="C149" s="25"/>
      <c r="D149" s="25"/>
      <c r="E149" s="25"/>
      <c r="F149" s="573"/>
      <c r="G149" s="569"/>
      <c r="H149" s="569"/>
      <c r="I149" s="569"/>
      <c r="J149" s="569"/>
      <c r="K149" s="569"/>
      <c r="L149" s="569"/>
      <c r="M149" s="569"/>
    </row>
    <row r="150" spans="1:13" ht="11.4" customHeight="1" x14ac:dyDescent="0.35">
      <c r="A150" s="25"/>
      <c r="B150" s="25"/>
      <c r="C150" s="25"/>
      <c r="D150" s="25"/>
      <c r="E150" s="25"/>
      <c r="F150" s="25"/>
      <c r="G150" s="25"/>
      <c r="H150" s="25"/>
      <c r="I150" s="25"/>
      <c r="J150" s="25"/>
      <c r="K150" s="25"/>
      <c r="L150" s="25"/>
      <c r="M150" s="25"/>
    </row>
    <row r="151" spans="1:13" customFormat="1" ht="45" customHeight="1" x14ac:dyDescent="0.35">
      <c r="A151" s="566" t="s">
        <v>1046</v>
      </c>
      <c r="B151" s="566"/>
      <c r="C151" s="566"/>
      <c r="D151" s="566"/>
      <c r="E151" s="566"/>
      <c r="F151" s="566"/>
      <c r="G151" s="566"/>
      <c r="H151" s="499"/>
      <c r="I151" s="530" t="s">
        <v>1028</v>
      </c>
      <c r="J151" s="530"/>
      <c r="K151" s="530"/>
      <c r="L151" s="530"/>
      <c r="M151" s="530"/>
    </row>
    <row r="152" spans="1:13" customFormat="1" ht="20" customHeight="1" x14ac:dyDescent="0.35">
      <c r="A152" s="568"/>
      <c r="B152" s="555"/>
      <c r="C152" s="555"/>
      <c r="D152" s="555"/>
      <c r="E152" s="555"/>
      <c r="F152" s="555"/>
      <c r="G152" s="555"/>
      <c r="H152" s="499"/>
      <c r="I152" s="567"/>
      <c r="J152" s="567"/>
      <c r="K152" s="567"/>
      <c r="L152" s="567"/>
      <c r="M152" s="567"/>
    </row>
    <row r="153" spans="1:13" customFormat="1" ht="20" customHeight="1" x14ac:dyDescent="0.35">
      <c r="A153" s="1"/>
      <c r="B153" s="1"/>
      <c r="C153" s="1"/>
      <c r="D153" s="1"/>
      <c r="E153" s="1"/>
      <c r="F153" s="1"/>
      <c r="G153" s="1"/>
      <c r="H153" s="1"/>
      <c r="I153" s="1"/>
      <c r="J153" s="1"/>
      <c r="K153" s="1"/>
      <c r="L153" s="1"/>
      <c r="M153" s="1"/>
    </row>
    <row r="154" spans="1:13" customFormat="1" ht="31.75" customHeight="1" x14ac:dyDescent="0.35">
      <c r="A154" s="566" t="s">
        <v>1047</v>
      </c>
      <c r="B154" s="566"/>
      <c r="C154" s="566"/>
      <c r="D154" s="566"/>
      <c r="E154" s="566"/>
      <c r="F154" s="566"/>
      <c r="G154" s="566"/>
      <c r="H154" s="499"/>
      <c r="I154" s="530" t="s">
        <v>1029</v>
      </c>
      <c r="J154" s="530"/>
      <c r="K154" s="530"/>
      <c r="L154" s="530"/>
      <c r="M154" s="530"/>
    </row>
    <row r="155" spans="1:13" customFormat="1" ht="20" customHeight="1" x14ac:dyDescent="0.35">
      <c r="A155" s="568"/>
      <c r="B155" s="555"/>
      <c r="C155" s="555"/>
      <c r="D155" s="555"/>
      <c r="E155" s="555"/>
      <c r="F155" s="555"/>
      <c r="G155" s="555"/>
      <c r="H155" s="499"/>
      <c r="I155" s="569"/>
      <c r="J155" s="569"/>
      <c r="K155" s="569"/>
      <c r="L155" s="569"/>
      <c r="M155" s="569"/>
    </row>
    <row r="156" spans="1:13" ht="6.65" customHeight="1" x14ac:dyDescent="0.35">
      <c r="A156" s="25"/>
      <c r="B156" s="25"/>
      <c r="C156" s="25"/>
      <c r="D156" s="25"/>
      <c r="E156" s="25"/>
      <c r="F156" s="25"/>
      <c r="G156" s="25"/>
      <c r="H156" s="25"/>
      <c r="I156" s="25"/>
      <c r="J156" s="25"/>
      <c r="K156" s="25"/>
      <c r="L156" s="25"/>
      <c r="M156" s="25"/>
    </row>
    <row r="157" spans="1:13" ht="19.5" customHeight="1" x14ac:dyDescent="0.35">
      <c r="A157" s="125" t="s">
        <v>213</v>
      </c>
    </row>
    <row r="158" spans="1:13" ht="19.25" customHeight="1" x14ac:dyDescent="0.35"/>
    <row r="159" spans="1:13" ht="20.149999999999999" customHeight="1" x14ac:dyDescent="0.35">
      <c r="A159" s="107" t="s">
        <v>913</v>
      </c>
      <c r="B159" s="25"/>
      <c r="C159" s="25"/>
      <c r="D159" s="25"/>
      <c r="E159" s="25"/>
      <c r="F159" s="25"/>
      <c r="G159" s="25"/>
      <c r="H159" s="25"/>
      <c r="I159" s="25"/>
      <c r="J159" s="137" t="s">
        <v>186</v>
      </c>
      <c r="K159" s="137"/>
      <c r="L159" s="137" t="s">
        <v>187</v>
      </c>
      <c r="M159" s="25"/>
    </row>
    <row r="160" spans="1:13" ht="20.149999999999999" customHeight="1" x14ac:dyDescent="0.35">
      <c r="A160" s="25" t="s">
        <v>214</v>
      </c>
      <c r="B160" s="25"/>
      <c r="C160" s="25"/>
      <c r="D160" s="25"/>
      <c r="E160" s="25"/>
      <c r="F160" s="25"/>
      <c r="G160" s="25"/>
      <c r="H160" s="25"/>
      <c r="I160" s="25"/>
      <c r="J160" s="12"/>
      <c r="K160" s="25"/>
      <c r="L160" s="12"/>
      <c r="M160" s="25"/>
    </row>
    <row r="161" spans="1:13" ht="6" customHeight="1" x14ac:dyDescent="0.35">
      <c r="A161" s="25"/>
      <c r="B161" s="25"/>
      <c r="C161" s="25"/>
      <c r="D161" s="25"/>
      <c r="E161" s="25"/>
      <c r="F161" s="25"/>
      <c r="G161" s="25"/>
      <c r="H161" s="25"/>
      <c r="I161" s="25"/>
      <c r="J161" s="25"/>
      <c r="K161" s="25"/>
      <c r="L161" s="25"/>
      <c r="M161" s="25"/>
    </row>
    <row r="162" spans="1:13" ht="20.149999999999999" customHeight="1" x14ac:dyDescent="0.35">
      <c r="A162" s="25"/>
      <c r="B162" s="25" t="s">
        <v>215</v>
      </c>
      <c r="C162" s="25"/>
      <c r="D162" s="25"/>
      <c r="E162" s="25"/>
      <c r="F162" s="25"/>
      <c r="G162" s="25"/>
      <c r="H162" s="25"/>
      <c r="I162" s="25"/>
      <c r="J162" s="12"/>
      <c r="K162" s="25"/>
      <c r="L162" s="12"/>
      <c r="M162" s="25"/>
    </row>
    <row r="163" spans="1:13" ht="6" customHeight="1" x14ac:dyDescent="0.35">
      <c r="A163" s="25"/>
      <c r="B163" s="25"/>
      <c r="C163" s="25"/>
      <c r="D163" s="25"/>
      <c r="E163" s="25"/>
      <c r="F163" s="25"/>
      <c r="G163" s="25"/>
      <c r="H163" s="25"/>
      <c r="I163" s="25"/>
      <c r="J163" s="25"/>
      <c r="K163" s="25"/>
      <c r="L163" s="25"/>
      <c r="M163" s="25"/>
    </row>
    <row r="164" spans="1:13" ht="20.149999999999999" customHeight="1" x14ac:dyDescent="0.35">
      <c r="A164" s="25" t="s">
        <v>216</v>
      </c>
      <c r="B164" s="25"/>
      <c r="C164" s="25"/>
      <c r="D164" s="25"/>
      <c r="E164" s="25"/>
      <c r="F164" s="25"/>
      <c r="G164" s="25"/>
      <c r="H164" s="25"/>
      <c r="I164" s="25"/>
      <c r="J164" s="12"/>
      <c r="K164" s="25"/>
      <c r="L164" s="12"/>
      <c r="M164" s="25"/>
    </row>
    <row r="165" spans="1:13" ht="6" customHeight="1" x14ac:dyDescent="0.35">
      <c r="A165" s="25"/>
      <c r="B165" s="25"/>
      <c r="C165" s="25"/>
      <c r="D165" s="25"/>
      <c r="E165" s="25"/>
      <c r="F165" s="25"/>
      <c r="G165" s="25"/>
      <c r="H165" s="25"/>
      <c r="I165" s="25"/>
      <c r="J165" s="25"/>
      <c r="K165" s="25"/>
      <c r="L165" s="25"/>
      <c r="M165" s="25"/>
    </row>
    <row r="166" spans="1:13" ht="30" customHeight="1" x14ac:dyDescent="0.35">
      <c r="A166" s="571" t="s">
        <v>217</v>
      </c>
      <c r="B166" s="572"/>
      <c r="C166" s="572"/>
      <c r="D166" s="572"/>
      <c r="E166" s="572"/>
      <c r="F166" s="572"/>
      <c r="G166" s="572"/>
      <c r="H166" s="572"/>
      <c r="I166" s="25"/>
      <c r="J166" s="12"/>
      <c r="K166" s="25"/>
      <c r="L166" s="12"/>
      <c r="M166" s="25"/>
    </row>
    <row r="167" spans="1:13" ht="6" customHeight="1" x14ac:dyDescent="0.35">
      <c r="A167" s="25"/>
      <c r="B167" s="25"/>
      <c r="C167" s="25"/>
      <c r="D167" s="25"/>
      <c r="E167" s="25"/>
      <c r="F167" s="25"/>
      <c r="G167" s="25"/>
      <c r="H167" s="25"/>
      <c r="I167" s="25"/>
      <c r="J167" s="25"/>
      <c r="K167" s="25"/>
      <c r="L167" s="25"/>
      <c r="M167" s="25"/>
    </row>
    <row r="168" spans="1:13" ht="26.5" customHeight="1" x14ac:dyDescent="0.35">
      <c r="A168" s="571" t="s">
        <v>218</v>
      </c>
      <c r="B168" s="572"/>
      <c r="C168" s="572"/>
      <c r="D168" s="572"/>
      <c r="E168" s="572"/>
      <c r="F168" s="572"/>
      <c r="G168" s="572"/>
      <c r="H168" s="572"/>
      <c r="I168" s="25"/>
      <c r="J168" s="12"/>
      <c r="K168" s="25"/>
      <c r="L168" s="12"/>
      <c r="M168" s="25"/>
    </row>
    <row r="169" spans="1:13" ht="6" customHeight="1" x14ac:dyDescent="0.35">
      <c r="A169" s="25"/>
      <c r="B169" s="25"/>
      <c r="C169" s="25"/>
      <c r="D169" s="25"/>
      <c r="E169" s="25"/>
      <c r="F169" s="25"/>
      <c r="G169" s="25"/>
      <c r="H169" s="25"/>
      <c r="I169" s="25"/>
      <c r="J169" s="25"/>
      <c r="K169" s="25"/>
      <c r="L169" s="25"/>
      <c r="M169" s="25"/>
    </row>
    <row r="170" spans="1:13" ht="20.149999999999999" customHeight="1" x14ac:dyDescent="0.35">
      <c r="A170" s="25" t="s">
        <v>219</v>
      </c>
      <c r="B170" s="25"/>
      <c r="C170" s="25"/>
      <c r="D170" s="25"/>
      <c r="E170" s="25"/>
      <c r="F170" s="25"/>
      <c r="G170" s="25"/>
      <c r="H170" s="25"/>
      <c r="I170" s="25"/>
      <c r="J170" s="12"/>
      <c r="K170" s="25"/>
      <c r="L170" s="12"/>
      <c r="M170" s="25"/>
    </row>
    <row r="171" spans="1:13" ht="6" customHeight="1" x14ac:dyDescent="0.35">
      <c r="A171" s="25"/>
      <c r="B171" s="25"/>
      <c r="C171" s="25"/>
      <c r="D171" s="25"/>
      <c r="E171" s="25"/>
      <c r="F171" s="25"/>
      <c r="G171" s="25"/>
      <c r="H171" s="25"/>
      <c r="I171" s="25"/>
      <c r="J171" s="25"/>
      <c r="K171" s="25"/>
      <c r="L171" s="25"/>
      <c r="M171" s="25"/>
    </row>
    <row r="172" spans="1:13" ht="20.149999999999999" customHeight="1" x14ac:dyDescent="0.35">
      <c r="A172" s="25" t="s">
        <v>220</v>
      </c>
      <c r="B172" s="25"/>
      <c r="C172" s="25"/>
      <c r="D172" s="25"/>
      <c r="E172" s="25"/>
      <c r="F172" s="25"/>
      <c r="G172" s="25"/>
      <c r="H172" s="25"/>
      <c r="I172" s="25"/>
      <c r="J172" s="12"/>
      <c r="K172" s="25"/>
      <c r="L172" s="12"/>
      <c r="M172" s="25"/>
    </row>
    <row r="174" spans="1:13" ht="19.5" customHeight="1" x14ac:dyDescent="0.35">
      <c r="A174" s="107" t="s">
        <v>914</v>
      </c>
      <c r="B174" s="25"/>
      <c r="C174" s="25"/>
      <c r="D174" s="25"/>
      <c r="E174" s="25"/>
      <c r="F174" s="25"/>
      <c r="G174" s="25"/>
      <c r="H174" s="25"/>
      <c r="I174" s="25"/>
      <c r="J174" s="25"/>
      <c r="K174" s="25"/>
      <c r="L174" s="25"/>
      <c r="M174" s="25"/>
    </row>
    <row r="175" spans="1:13" ht="6" customHeight="1" x14ac:dyDescent="0.35">
      <c r="A175" s="107"/>
      <c r="B175" s="25"/>
      <c r="C175" s="25"/>
      <c r="D175" s="25"/>
      <c r="E175" s="25"/>
      <c r="F175" s="25"/>
      <c r="G175" s="25"/>
      <c r="H175" s="25"/>
      <c r="I175" s="25"/>
      <c r="J175" s="25"/>
      <c r="K175" s="25"/>
      <c r="L175" s="25"/>
      <c r="M175" s="25"/>
    </row>
    <row r="176" spans="1:13" ht="31" customHeight="1" x14ac:dyDescent="0.35">
      <c r="A176" s="578" t="s">
        <v>221</v>
      </c>
      <c r="B176" s="579"/>
      <c r="C176" s="579"/>
      <c r="D176" s="579"/>
      <c r="E176" s="579"/>
      <c r="F176" s="579"/>
      <c r="G176" s="579"/>
      <c r="H176" s="579"/>
      <c r="I176" s="579"/>
      <c r="J176" s="579"/>
      <c r="K176" s="579"/>
      <c r="L176" s="579"/>
      <c r="M176" s="579"/>
    </row>
    <row r="177" spans="1:13" ht="6" customHeight="1" x14ac:dyDescent="0.35">
      <c r="A177" s="25"/>
      <c r="B177" s="25"/>
      <c r="C177" s="25"/>
      <c r="D177" s="25"/>
      <c r="E177" s="25"/>
      <c r="F177" s="25"/>
      <c r="G177" s="25"/>
      <c r="H177" s="25"/>
      <c r="I177" s="25"/>
      <c r="J177" s="25"/>
      <c r="K177" s="25"/>
      <c r="L177" s="25"/>
      <c r="M177" s="25"/>
    </row>
    <row r="178" spans="1:13" ht="20.149999999999999" customHeight="1" x14ac:dyDescent="0.35">
      <c r="A178" s="107" t="s">
        <v>222</v>
      </c>
      <c r="B178" s="25"/>
      <c r="C178" s="25"/>
      <c r="D178" s="25"/>
      <c r="E178" s="25"/>
      <c r="F178" s="25"/>
      <c r="G178" s="25"/>
      <c r="H178" s="25"/>
      <c r="I178" s="25"/>
      <c r="J178" s="25"/>
      <c r="K178" s="25"/>
      <c r="L178" s="25"/>
      <c r="M178" s="25"/>
    </row>
    <row r="179" spans="1:13" ht="40.4" customHeight="1" x14ac:dyDescent="0.35">
      <c r="A179" s="140" t="s">
        <v>223</v>
      </c>
      <c r="B179" s="25"/>
      <c r="C179" s="25"/>
      <c r="D179" s="25"/>
      <c r="E179" s="580"/>
      <c r="F179" s="580"/>
      <c r="G179" s="580"/>
      <c r="H179" s="580"/>
      <c r="I179" s="580"/>
      <c r="J179" s="580"/>
      <c r="K179" s="580"/>
      <c r="L179" s="580"/>
      <c r="M179" s="580"/>
    </row>
    <row r="180" spans="1:13" ht="40.4" customHeight="1" x14ac:dyDescent="0.35">
      <c r="A180" s="136" t="s">
        <v>224</v>
      </c>
      <c r="B180" s="140"/>
      <c r="C180" s="25"/>
      <c r="D180" s="25"/>
      <c r="E180" s="575"/>
      <c r="F180" s="575"/>
      <c r="G180" s="575"/>
      <c r="H180" s="575"/>
      <c r="I180" s="575"/>
      <c r="J180" s="575"/>
      <c r="K180" s="575"/>
      <c r="L180" s="575"/>
      <c r="M180" s="575"/>
    </row>
    <row r="181" spans="1:13" ht="6" customHeight="1" x14ac:dyDescent="0.35">
      <c r="A181" s="25"/>
      <c r="B181" s="25"/>
      <c r="C181" s="25"/>
      <c r="D181" s="25"/>
      <c r="E181" s="25"/>
      <c r="F181" s="25"/>
      <c r="G181" s="25"/>
      <c r="H181" s="25"/>
      <c r="I181" s="25"/>
      <c r="J181" s="25"/>
      <c r="K181" s="25"/>
      <c r="L181" s="25"/>
      <c r="M181" s="25"/>
    </row>
    <row r="182" spans="1:13" ht="20.149999999999999" customHeight="1" x14ac:dyDescent="0.35">
      <c r="A182" s="107" t="s">
        <v>225</v>
      </c>
      <c r="B182" s="25"/>
      <c r="C182" s="25"/>
      <c r="D182" s="25"/>
      <c r="E182" s="25"/>
      <c r="F182" s="25"/>
      <c r="G182" s="25"/>
      <c r="H182" s="25"/>
      <c r="I182" s="25"/>
      <c r="J182" s="25"/>
      <c r="K182" s="25"/>
      <c r="L182" s="25"/>
      <c r="M182" s="25"/>
    </row>
    <row r="183" spans="1:13" s="141" customFormat="1" ht="40.4" customHeight="1" x14ac:dyDescent="0.35">
      <c r="A183" s="136" t="s">
        <v>223</v>
      </c>
      <c r="B183" s="136"/>
      <c r="C183" s="136"/>
      <c r="D183" s="136"/>
      <c r="E183" s="580"/>
      <c r="F183" s="580"/>
      <c r="G183" s="580"/>
      <c r="H183" s="580"/>
      <c r="I183" s="580"/>
      <c r="J183" s="580"/>
      <c r="K183" s="580"/>
      <c r="L183" s="580"/>
      <c r="M183" s="580"/>
    </row>
    <row r="184" spans="1:13" ht="40.4" customHeight="1" x14ac:dyDescent="0.35">
      <c r="A184" s="136" t="s">
        <v>226</v>
      </c>
      <c r="B184" s="25"/>
      <c r="C184" s="25"/>
      <c r="D184" s="25"/>
      <c r="E184" s="575"/>
      <c r="F184" s="575"/>
      <c r="G184" s="575"/>
      <c r="H184" s="575"/>
      <c r="I184" s="575"/>
      <c r="J184" s="575"/>
      <c r="K184" s="575"/>
      <c r="L184" s="575"/>
      <c r="M184" s="575"/>
    </row>
    <row r="185" spans="1:13" ht="6" customHeight="1" x14ac:dyDescent="0.35">
      <c r="A185" s="25"/>
      <c r="B185" s="25"/>
      <c r="C185" s="25"/>
      <c r="D185" s="25"/>
      <c r="E185" s="25"/>
      <c r="F185" s="25"/>
      <c r="G185" s="25"/>
      <c r="H185" s="25"/>
      <c r="I185" s="25"/>
      <c r="J185" s="25"/>
      <c r="K185" s="25"/>
      <c r="L185" s="25"/>
      <c r="M185" s="25"/>
    </row>
    <row r="186" spans="1:13" ht="20.149999999999999" customHeight="1" x14ac:dyDescent="0.35">
      <c r="A186" s="107" t="s">
        <v>227</v>
      </c>
      <c r="B186" s="25"/>
      <c r="C186" s="25"/>
      <c r="D186" s="25"/>
      <c r="E186" s="25"/>
      <c r="F186" s="25"/>
      <c r="G186" s="25"/>
      <c r="H186" s="25"/>
      <c r="I186" s="25"/>
      <c r="J186" s="25"/>
      <c r="K186" s="25"/>
      <c r="L186" s="25"/>
      <c r="M186" s="25"/>
    </row>
    <row r="187" spans="1:13" ht="40.4" customHeight="1" x14ac:dyDescent="0.35">
      <c r="A187" s="136" t="s">
        <v>223</v>
      </c>
      <c r="B187" s="136"/>
      <c r="C187" s="136"/>
      <c r="D187" s="136"/>
      <c r="E187" s="580"/>
      <c r="F187" s="580"/>
      <c r="G187" s="580"/>
      <c r="H187" s="580"/>
      <c r="I187" s="580"/>
      <c r="J187" s="580"/>
      <c r="K187" s="580"/>
      <c r="L187" s="580"/>
      <c r="M187" s="580"/>
    </row>
    <row r="188" spans="1:13" ht="40.4" customHeight="1" x14ac:dyDescent="0.35">
      <c r="A188" s="136" t="s">
        <v>226</v>
      </c>
      <c r="B188" s="136"/>
      <c r="C188" s="136"/>
      <c r="D188" s="136"/>
      <c r="E188" s="575"/>
      <c r="F188" s="575"/>
      <c r="G188" s="575"/>
      <c r="H188" s="575"/>
      <c r="I188" s="575"/>
      <c r="J188" s="575"/>
      <c r="K188" s="575"/>
      <c r="L188" s="575"/>
      <c r="M188" s="575"/>
    </row>
    <row r="189" spans="1:13" ht="6" customHeight="1" x14ac:dyDescent="0.35">
      <c r="A189" s="25"/>
      <c r="B189" s="25"/>
      <c r="C189" s="25"/>
      <c r="D189" s="25"/>
      <c r="E189" s="25"/>
      <c r="F189" s="25"/>
      <c r="G189" s="25"/>
      <c r="H189" s="25"/>
      <c r="I189" s="25"/>
      <c r="J189" s="25"/>
      <c r="K189" s="25"/>
      <c r="L189" s="25"/>
      <c r="M189" s="25"/>
    </row>
    <row r="190" spans="1:13" ht="20.149999999999999" customHeight="1" x14ac:dyDescent="0.35">
      <c r="A190" s="107" t="s">
        <v>228</v>
      </c>
      <c r="B190" s="25"/>
      <c r="C190" s="25"/>
      <c r="D190" s="25"/>
      <c r="E190" s="25"/>
      <c r="F190" s="25"/>
      <c r="G190" s="25"/>
      <c r="H190" s="25"/>
      <c r="I190" s="25"/>
      <c r="J190" s="25"/>
      <c r="K190" s="25"/>
      <c r="L190" s="25"/>
      <c r="M190" s="25"/>
    </row>
    <row r="191" spans="1:13" ht="40.4" customHeight="1" x14ac:dyDescent="0.35">
      <c r="A191" s="136" t="s">
        <v>223</v>
      </c>
      <c r="B191" s="136"/>
      <c r="C191" s="136"/>
      <c r="D191" s="136"/>
      <c r="E191" s="570"/>
      <c r="F191" s="570"/>
      <c r="G191" s="570"/>
      <c r="H191" s="570"/>
      <c r="I191" s="570"/>
      <c r="J191" s="570"/>
      <c r="K191" s="570"/>
      <c r="L191" s="570"/>
      <c r="M191" s="570"/>
    </row>
    <row r="192" spans="1:13" ht="40.4" customHeight="1" x14ac:dyDescent="0.35">
      <c r="A192" s="136" t="s">
        <v>226</v>
      </c>
      <c r="B192" s="136"/>
      <c r="C192" s="136"/>
      <c r="D192" s="136"/>
      <c r="E192" s="575"/>
      <c r="F192" s="575"/>
      <c r="G192" s="575"/>
      <c r="H192" s="575"/>
      <c r="I192" s="575"/>
      <c r="J192" s="575"/>
      <c r="K192" s="575"/>
      <c r="L192" s="575"/>
      <c r="M192" s="575"/>
    </row>
    <row r="193" spans="1:13" ht="6" customHeight="1" x14ac:dyDescent="0.35">
      <c r="A193" s="25"/>
      <c r="B193" s="25"/>
      <c r="C193" s="25"/>
      <c r="D193" s="25"/>
      <c r="E193" s="25"/>
      <c r="F193" s="25"/>
      <c r="G193" s="25"/>
      <c r="H193" s="25"/>
      <c r="I193" s="25"/>
      <c r="J193" s="25"/>
      <c r="K193" s="25"/>
      <c r="L193" s="25"/>
      <c r="M193" s="25"/>
    </row>
    <row r="194" spans="1:13" ht="20.149999999999999" customHeight="1" x14ac:dyDescent="0.35">
      <c r="A194" s="107" t="s">
        <v>229</v>
      </c>
      <c r="B194" s="25"/>
      <c r="C194" s="25"/>
      <c r="D194" s="25"/>
      <c r="E194" s="25"/>
      <c r="F194" s="25"/>
      <c r="G194" s="25"/>
      <c r="H194" s="25"/>
      <c r="I194" s="25"/>
      <c r="J194" s="25"/>
      <c r="K194" s="25"/>
      <c r="L194" s="25"/>
      <c r="M194" s="25"/>
    </row>
    <row r="195" spans="1:13" ht="40.4" customHeight="1" x14ac:dyDescent="0.35">
      <c r="A195" s="136" t="s">
        <v>223</v>
      </c>
      <c r="B195" s="136"/>
      <c r="C195" s="136"/>
      <c r="D195" s="136"/>
      <c r="E195" s="570"/>
      <c r="F195" s="570"/>
      <c r="G195" s="570"/>
      <c r="H195" s="570"/>
      <c r="I195" s="570"/>
      <c r="J195" s="570"/>
      <c r="K195" s="570"/>
      <c r="L195" s="570"/>
      <c r="M195" s="570"/>
    </row>
    <row r="196" spans="1:13" ht="40.4" customHeight="1" x14ac:dyDescent="0.35">
      <c r="A196" s="136" t="s">
        <v>226</v>
      </c>
      <c r="B196" s="136"/>
      <c r="C196" s="136"/>
      <c r="D196" s="136"/>
      <c r="E196" s="575"/>
      <c r="F196" s="575"/>
      <c r="G196" s="575"/>
      <c r="H196" s="575"/>
      <c r="I196" s="575"/>
      <c r="J196" s="575"/>
      <c r="K196" s="575"/>
      <c r="L196" s="575"/>
      <c r="M196" s="575"/>
    </row>
    <row r="197" spans="1:13" ht="6" customHeight="1" x14ac:dyDescent="0.35">
      <c r="A197" s="25"/>
      <c r="B197" s="25"/>
      <c r="C197" s="25"/>
      <c r="D197" s="25"/>
      <c r="E197" s="25"/>
      <c r="F197" s="25"/>
      <c r="G197" s="25"/>
      <c r="H197" s="25"/>
      <c r="I197" s="25"/>
      <c r="J197" s="25"/>
      <c r="K197" s="25"/>
      <c r="L197" s="25"/>
      <c r="M197" s="25"/>
    </row>
    <row r="198" spans="1:13" ht="20.149999999999999" customHeight="1" x14ac:dyDescent="0.35">
      <c r="A198" s="107" t="s">
        <v>230</v>
      </c>
      <c r="B198" s="25"/>
      <c r="C198" s="25"/>
      <c r="D198" s="25"/>
      <c r="E198" s="25"/>
      <c r="F198" s="25"/>
      <c r="G198" s="25"/>
      <c r="H198" s="25"/>
      <c r="I198" s="25"/>
      <c r="J198" s="25"/>
      <c r="K198" s="25"/>
      <c r="L198" s="25"/>
      <c r="M198" s="25"/>
    </row>
    <row r="199" spans="1:13" ht="40.4" customHeight="1" x14ac:dyDescent="0.35">
      <c r="A199" s="136" t="s">
        <v>223</v>
      </c>
      <c r="B199" s="136"/>
      <c r="C199" s="136"/>
      <c r="D199" s="136"/>
      <c r="E199" s="570"/>
      <c r="F199" s="570"/>
      <c r="G199" s="570"/>
      <c r="H199" s="570"/>
      <c r="I199" s="570"/>
      <c r="J199" s="570"/>
      <c r="K199" s="570"/>
      <c r="L199" s="570"/>
      <c r="M199" s="570"/>
    </row>
    <row r="200" spans="1:13" ht="40.4" customHeight="1" x14ac:dyDescent="0.35">
      <c r="A200" s="136" t="s">
        <v>226</v>
      </c>
      <c r="B200" s="136"/>
      <c r="C200" s="136"/>
      <c r="D200" s="136"/>
      <c r="E200" s="575"/>
      <c r="F200" s="575"/>
      <c r="G200" s="575"/>
      <c r="H200" s="575"/>
      <c r="I200" s="575"/>
      <c r="J200" s="575"/>
      <c r="K200" s="575"/>
      <c r="L200" s="575"/>
      <c r="M200" s="575"/>
    </row>
    <row r="201" spans="1:13" ht="6" customHeight="1" x14ac:dyDescent="0.35">
      <c r="A201" s="25"/>
      <c r="B201" s="25"/>
      <c r="C201" s="25"/>
      <c r="D201" s="25"/>
      <c r="E201" s="25"/>
      <c r="F201" s="25"/>
      <c r="G201" s="25"/>
      <c r="H201" s="25"/>
      <c r="I201" s="25"/>
      <c r="J201" s="25"/>
      <c r="K201" s="25"/>
      <c r="L201" s="25"/>
      <c r="M201" s="25"/>
    </row>
    <row r="202" spans="1:13" ht="19.5" customHeight="1" x14ac:dyDescent="0.35">
      <c r="A202" s="576" t="s">
        <v>231</v>
      </c>
      <c r="B202" s="577"/>
      <c r="C202" s="577"/>
      <c r="D202" s="577"/>
      <c r="E202" s="25"/>
      <c r="F202" s="25"/>
      <c r="G202" s="25"/>
      <c r="H202" s="25"/>
      <c r="I202" s="25"/>
      <c r="J202" s="25"/>
      <c r="K202" s="25"/>
      <c r="L202" s="25"/>
      <c r="M202" s="25"/>
    </row>
    <row r="203" spans="1:13" ht="40.4" customHeight="1" x14ac:dyDescent="0.35">
      <c r="A203" s="136" t="s">
        <v>223</v>
      </c>
      <c r="B203" s="136"/>
      <c r="C203" s="136"/>
      <c r="D203" s="136"/>
      <c r="E203" s="570"/>
      <c r="F203" s="570"/>
      <c r="G203" s="570"/>
      <c r="H203" s="570"/>
      <c r="I203" s="570"/>
      <c r="J203" s="570"/>
      <c r="K203" s="570"/>
      <c r="L203" s="570"/>
      <c r="M203" s="570"/>
    </row>
    <row r="204" spans="1:13" ht="40.4" customHeight="1" x14ac:dyDescent="0.35">
      <c r="A204" s="136" t="s">
        <v>226</v>
      </c>
      <c r="B204" s="136"/>
      <c r="C204" s="136"/>
      <c r="D204" s="136"/>
      <c r="E204" s="570"/>
      <c r="F204" s="570"/>
      <c r="G204" s="570"/>
      <c r="H204" s="570"/>
      <c r="I204" s="570"/>
      <c r="J204" s="570"/>
      <c r="K204" s="570"/>
      <c r="L204" s="570"/>
      <c r="M204" s="570"/>
    </row>
    <row r="205" spans="1:13" ht="19.5" customHeight="1" x14ac:dyDescent="0.35">
      <c r="A205" s="114" t="s">
        <v>232</v>
      </c>
    </row>
    <row r="207" spans="1:13" ht="20.149999999999999" customHeight="1" x14ac:dyDescent="0.35">
      <c r="A207" s="107" t="s">
        <v>915</v>
      </c>
      <c r="B207" s="25"/>
      <c r="C207" s="25"/>
      <c r="D207" s="25"/>
      <c r="E207" s="25"/>
      <c r="F207" s="25"/>
      <c r="G207" s="25"/>
      <c r="H207" s="25"/>
      <c r="I207" s="25"/>
      <c r="J207" s="25"/>
      <c r="K207" s="25"/>
      <c r="L207" s="25"/>
      <c r="M207" s="25"/>
    </row>
    <row r="208" spans="1:13" ht="6" customHeight="1" x14ac:dyDescent="0.35">
      <c r="A208" s="107"/>
      <c r="B208" s="25"/>
      <c r="C208" s="25"/>
      <c r="D208" s="25"/>
      <c r="E208" s="25"/>
      <c r="F208" s="25"/>
      <c r="G208" s="25"/>
      <c r="H208" s="25"/>
      <c r="I208" s="25"/>
      <c r="J208" s="25"/>
      <c r="K208" s="25"/>
      <c r="L208" s="25"/>
      <c r="M208" s="25"/>
    </row>
    <row r="209" spans="1:13" ht="20.149999999999999" customHeight="1" x14ac:dyDescent="0.35">
      <c r="A209" s="111" t="s">
        <v>233</v>
      </c>
      <c r="B209" s="111"/>
      <c r="C209" s="111"/>
      <c r="D209" s="111"/>
      <c r="E209" s="111"/>
      <c r="F209" s="111"/>
      <c r="G209" s="111"/>
      <c r="H209" s="111"/>
      <c r="I209" s="111"/>
      <c r="J209" s="111"/>
      <c r="K209" s="111"/>
      <c r="L209" s="111"/>
      <c r="M209" s="111"/>
    </row>
    <row r="210" spans="1:13" ht="6" customHeight="1" x14ac:dyDescent="0.35">
      <c r="A210" s="25"/>
      <c r="B210" s="25"/>
      <c r="C210" s="25"/>
      <c r="D210" s="25"/>
      <c r="E210" s="25"/>
      <c r="F210" s="25"/>
      <c r="G210" s="25"/>
      <c r="H210" s="25"/>
      <c r="I210" s="25"/>
      <c r="J210" s="25"/>
      <c r="K210" s="25"/>
      <c r="L210" s="25"/>
      <c r="M210" s="25"/>
    </row>
    <row r="211" spans="1:13" ht="52.4" customHeight="1" x14ac:dyDescent="0.35">
      <c r="A211" s="578" t="s">
        <v>234</v>
      </c>
      <c r="B211" s="579"/>
      <c r="C211" s="579"/>
      <c r="D211" s="579"/>
      <c r="E211" s="579"/>
      <c r="F211" s="579"/>
      <c r="G211" s="579"/>
      <c r="H211" s="579"/>
      <c r="I211" s="579"/>
      <c r="J211" s="579"/>
      <c r="K211" s="579"/>
      <c r="L211" s="579"/>
      <c r="M211" s="579"/>
    </row>
    <row r="212" spans="1:13" ht="6" customHeight="1" x14ac:dyDescent="0.35">
      <c r="A212" s="25"/>
      <c r="B212" s="25"/>
      <c r="C212" s="25"/>
      <c r="D212" s="25"/>
      <c r="E212" s="25"/>
      <c r="F212" s="25"/>
      <c r="G212" s="25"/>
      <c r="H212" s="25"/>
      <c r="I212" s="25"/>
      <c r="J212" s="25"/>
      <c r="K212" s="25"/>
      <c r="L212" s="25"/>
      <c r="M212" s="25"/>
    </row>
    <row r="213" spans="1:13" ht="20.149999999999999" customHeight="1" x14ac:dyDescent="0.35">
      <c r="A213" s="107" t="s">
        <v>235</v>
      </c>
      <c r="B213" s="25"/>
      <c r="C213" s="25"/>
      <c r="D213" s="25"/>
      <c r="E213" s="25"/>
      <c r="F213" s="25"/>
      <c r="G213" s="25"/>
      <c r="H213" s="25"/>
      <c r="I213" s="25"/>
      <c r="J213" s="25"/>
      <c r="K213" s="25"/>
      <c r="L213" s="25"/>
      <c r="M213" s="25"/>
    </row>
    <row r="214" spans="1:13" ht="28.4" customHeight="1" x14ac:dyDescent="0.35">
      <c r="A214" s="571" t="s">
        <v>236</v>
      </c>
      <c r="B214" s="572"/>
      <c r="C214" s="572"/>
      <c r="D214" s="572"/>
      <c r="E214" s="572"/>
      <c r="F214" s="572"/>
      <c r="G214" s="572"/>
      <c r="H214" s="572"/>
      <c r="I214" s="572"/>
      <c r="J214" s="572"/>
      <c r="K214" s="572"/>
      <c r="L214" s="572"/>
      <c r="M214" s="572"/>
    </row>
    <row r="215" spans="1:13" ht="60" customHeight="1" x14ac:dyDescent="0.35">
      <c r="A215" s="570"/>
      <c r="B215" s="570"/>
      <c r="C215" s="570"/>
      <c r="D215" s="570"/>
      <c r="E215" s="570"/>
      <c r="F215" s="570"/>
      <c r="G215" s="570"/>
      <c r="H215" s="570"/>
      <c r="I215" s="570"/>
      <c r="J215" s="570"/>
      <c r="K215" s="570"/>
      <c r="L215" s="570"/>
      <c r="M215" s="570"/>
    </row>
    <row r="216" spans="1:13" ht="6" customHeight="1" x14ac:dyDescent="0.35">
      <c r="A216" s="25"/>
      <c r="B216" s="25"/>
      <c r="C216" s="25"/>
      <c r="D216" s="25"/>
      <c r="E216" s="25"/>
      <c r="F216" s="25"/>
      <c r="G216" s="25"/>
      <c r="H216" s="25"/>
      <c r="I216" s="25"/>
      <c r="J216" s="25"/>
      <c r="K216" s="25"/>
      <c r="L216" s="25"/>
      <c r="M216" s="25"/>
    </row>
    <row r="217" spans="1:13" ht="20.149999999999999" customHeight="1" x14ac:dyDescent="0.35">
      <c r="A217" s="107" t="s">
        <v>237</v>
      </c>
      <c r="B217" s="25"/>
      <c r="C217" s="25"/>
      <c r="D217" s="25"/>
      <c r="E217" s="25"/>
      <c r="F217" s="25"/>
      <c r="G217" s="25"/>
      <c r="H217" s="25"/>
      <c r="I217" s="25"/>
      <c r="J217" s="25"/>
      <c r="K217" s="25"/>
      <c r="L217" s="25"/>
      <c r="M217" s="25"/>
    </row>
    <row r="218" spans="1:13" ht="30" customHeight="1" x14ac:dyDescent="0.35">
      <c r="A218" s="571" t="s">
        <v>238</v>
      </c>
      <c r="B218" s="572"/>
      <c r="C218" s="572"/>
      <c r="D218" s="572"/>
      <c r="E218" s="572"/>
      <c r="F218" s="572"/>
      <c r="G218" s="572"/>
      <c r="H218" s="572"/>
      <c r="I218" s="572"/>
      <c r="J218" s="572"/>
      <c r="K218" s="572"/>
      <c r="L218" s="572"/>
      <c r="M218" s="572"/>
    </row>
    <row r="219" spans="1:13" ht="60" customHeight="1" x14ac:dyDescent="0.35">
      <c r="A219" s="570"/>
      <c r="B219" s="570"/>
      <c r="C219" s="570"/>
      <c r="D219" s="570"/>
      <c r="E219" s="570"/>
      <c r="F219" s="570"/>
      <c r="G219" s="570"/>
      <c r="H219" s="570"/>
      <c r="I219" s="570"/>
      <c r="J219" s="570"/>
      <c r="K219" s="570"/>
      <c r="L219" s="570"/>
      <c r="M219" s="570"/>
    </row>
    <row r="220" spans="1:13" ht="6" customHeight="1" x14ac:dyDescent="0.35">
      <c r="A220" s="25"/>
      <c r="B220" s="25"/>
      <c r="C220" s="25"/>
      <c r="D220" s="25"/>
      <c r="E220" s="25"/>
      <c r="F220" s="25"/>
      <c r="G220" s="25"/>
      <c r="H220" s="25"/>
      <c r="I220" s="25"/>
      <c r="J220" s="25"/>
      <c r="K220" s="25"/>
      <c r="L220" s="25"/>
      <c r="M220" s="25"/>
    </row>
    <row r="221" spans="1:13" ht="20.149999999999999" customHeight="1" x14ac:dyDescent="0.35">
      <c r="A221" s="107" t="s">
        <v>239</v>
      </c>
      <c r="B221" s="25"/>
      <c r="C221" s="25"/>
      <c r="D221" s="25"/>
      <c r="E221" s="25"/>
      <c r="F221" s="25"/>
      <c r="G221" s="25"/>
      <c r="H221" s="25"/>
      <c r="I221" s="25"/>
      <c r="J221" s="25"/>
      <c r="K221" s="25"/>
      <c r="L221" s="25"/>
      <c r="M221" s="25"/>
    </row>
    <row r="222" spans="1:13" ht="30" customHeight="1" x14ac:dyDescent="0.35">
      <c r="A222" s="571" t="s">
        <v>240</v>
      </c>
      <c r="B222" s="572"/>
      <c r="C222" s="572"/>
      <c r="D222" s="572"/>
      <c r="E222" s="572"/>
      <c r="F222" s="572"/>
      <c r="G222" s="572"/>
      <c r="H222" s="572"/>
      <c r="I222" s="572"/>
      <c r="J222" s="572"/>
      <c r="K222" s="572"/>
      <c r="L222" s="572"/>
      <c r="M222" s="572"/>
    </row>
    <row r="223" spans="1:13" ht="60" customHeight="1" x14ac:dyDescent="0.35">
      <c r="A223" s="570"/>
      <c r="B223" s="570"/>
      <c r="C223" s="570"/>
      <c r="D223" s="570"/>
      <c r="E223" s="570"/>
      <c r="F223" s="570"/>
      <c r="G223" s="570"/>
      <c r="H223" s="570"/>
      <c r="I223" s="570"/>
      <c r="J223" s="570"/>
      <c r="K223" s="570"/>
      <c r="L223" s="570"/>
      <c r="M223" s="570"/>
    </row>
    <row r="224" spans="1:13" ht="6" customHeight="1" x14ac:dyDescent="0.35">
      <c r="A224" s="25"/>
      <c r="B224" s="25"/>
      <c r="C224" s="25"/>
      <c r="D224" s="25"/>
      <c r="E224" s="25"/>
      <c r="F224" s="25"/>
      <c r="G224" s="25"/>
      <c r="H224" s="25"/>
      <c r="I224" s="25"/>
      <c r="J224" s="25"/>
      <c r="K224" s="25"/>
      <c r="L224" s="25"/>
      <c r="M224" s="25"/>
    </row>
    <row r="225" spans="1:13" ht="20.149999999999999" customHeight="1" x14ac:dyDescent="0.35">
      <c r="A225" s="107" t="s">
        <v>241</v>
      </c>
      <c r="B225" s="25"/>
      <c r="C225" s="25"/>
      <c r="D225" s="25"/>
      <c r="E225" s="25"/>
      <c r="F225" s="25"/>
      <c r="G225" s="25"/>
      <c r="H225" s="25"/>
      <c r="I225" s="25"/>
      <c r="J225" s="25"/>
      <c r="K225" s="25"/>
      <c r="L225" s="25"/>
      <c r="M225" s="25"/>
    </row>
    <row r="226" spans="1:13" ht="30.65" customHeight="1" x14ac:dyDescent="0.35">
      <c r="A226" s="571" t="s">
        <v>242</v>
      </c>
      <c r="B226" s="572"/>
      <c r="C226" s="572"/>
      <c r="D226" s="572"/>
      <c r="E226" s="572"/>
      <c r="F226" s="572"/>
      <c r="G226" s="572"/>
      <c r="H226" s="572"/>
      <c r="I226" s="572"/>
      <c r="J226" s="572"/>
      <c r="K226" s="572"/>
      <c r="L226" s="572"/>
      <c r="M226" s="572"/>
    </row>
    <row r="227" spans="1:13" ht="60" customHeight="1" x14ac:dyDescent="0.35">
      <c r="A227" s="570"/>
      <c r="B227" s="570"/>
      <c r="C227" s="570"/>
      <c r="D227" s="570"/>
      <c r="E227" s="570"/>
      <c r="F227" s="570"/>
      <c r="G227" s="570"/>
      <c r="H227" s="570"/>
      <c r="I227" s="570"/>
      <c r="J227" s="570"/>
      <c r="K227" s="570"/>
      <c r="L227" s="570"/>
      <c r="M227" s="570"/>
    </row>
    <row r="228" spans="1:13" ht="6" customHeight="1" x14ac:dyDescent="0.35">
      <c r="A228" s="25"/>
      <c r="B228" s="25"/>
      <c r="C228" s="25"/>
      <c r="D228" s="25"/>
      <c r="E228" s="25"/>
      <c r="F228" s="25"/>
      <c r="G228" s="25"/>
      <c r="H228" s="25"/>
      <c r="I228" s="25"/>
      <c r="J228" s="25"/>
      <c r="K228" s="25"/>
      <c r="L228" s="25"/>
      <c r="M228" s="25"/>
    </row>
    <row r="229" spans="1:13" ht="20.149999999999999" customHeight="1" x14ac:dyDescent="0.35">
      <c r="A229" s="107" t="s">
        <v>243</v>
      </c>
      <c r="B229" s="25"/>
      <c r="C229" s="25"/>
      <c r="D229" s="25"/>
      <c r="E229" s="25"/>
      <c r="F229" s="25"/>
      <c r="G229" s="25"/>
      <c r="H229" s="25"/>
      <c r="I229" s="25"/>
      <c r="J229" s="25"/>
      <c r="K229" s="25"/>
      <c r="L229" s="25"/>
      <c r="M229" s="25"/>
    </row>
    <row r="230" spans="1:13" ht="29.5" customHeight="1" x14ac:dyDescent="0.35">
      <c r="A230" s="571" t="s">
        <v>244</v>
      </c>
      <c r="B230" s="572"/>
      <c r="C230" s="572"/>
      <c r="D230" s="572"/>
      <c r="E230" s="572"/>
      <c r="F230" s="572"/>
      <c r="G230" s="572"/>
      <c r="H230" s="572"/>
      <c r="I230" s="572"/>
      <c r="J230" s="572"/>
      <c r="K230" s="572"/>
      <c r="L230" s="572"/>
      <c r="M230" s="572"/>
    </row>
    <row r="231" spans="1:13" ht="60" customHeight="1" x14ac:dyDescent="0.35">
      <c r="A231" s="570"/>
      <c r="B231" s="570"/>
      <c r="C231" s="570"/>
      <c r="D231" s="570"/>
      <c r="E231" s="570"/>
      <c r="F231" s="570"/>
      <c r="G231" s="570"/>
      <c r="H231" s="570"/>
      <c r="I231" s="570"/>
      <c r="J231" s="570"/>
      <c r="K231" s="570"/>
      <c r="L231" s="570"/>
      <c r="M231" s="570"/>
    </row>
    <row r="232" spans="1:13" ht="19.5" customHeight="1" x14ac:dyDescent="0.35">
      <c r="A232" s="125" t="s">
        <v>245</v>
      </c>
    </row>
  </sheetData>
  <mergeCells count="76">
    <mergeCell ref="A1:M1"/>
    <mergeCell ref="A2:M2"/>
    <mergeCell ref="H97:M99"/>
    <mergeCell ref="A62:G63"/>
    <mergeCell ref="H62:M63"/>
    <mergeCell ref="H60:M60"/>
    <mergeCell ref="H93:M95"/>
    <mergeCell ref="H54:M54"/>
    <mergeCell ref="H55:M55"/>
    <mergeCell ref="H56:M56"/>
    <mergeCell ref="A88:M88"/>
    <mergeCell ref="H38:M38"/>
    <mergeCell ref="H71:M71"/>
    <mergeCell ref="A84:M84"/>
    <mergeCell ref="H10:M10"/>
    <mergeCell ref="H11:M11"/>
    <mergeCell ref="H25:M25"/>
    <mergeCell ref="H30:M30"/>
    <mergeCell ref="H32:M32"/>
    <mergeCell ref="H34:M34"/>
    <mergeCell ref="H36:M36"/>
    <mergeCell ref="H12:M12"/>
    <mergeCell ref="H18:M18"/>
    <mergeCell ref="H19:M19"/>
    <mergeCell ref="H23:M23"/>
    <mergeCell ref="H24:M24"/>
    <mergeCell ref="E183:M183"/>
    <mergeCell ref="E184:M184"/>
    <mergeCell ref="H101:M103"/>
    <mergeCell ref="H105:M107"/>
    <mergeCell ref="H109:M111"/>
    <mergeCell ref="H113:M115"/>
    <mergeCell ref="A121:M121"/>
    <mergeCell ref="A124:M124"/>
    <mergeCell ref="A133:M133"/>
    <mergeCell ref="A144:M144"/>
    <mergeCell ref="A148:M148"/>
    <mergeCell ref="F149:M149"/>
    <mergeCell ref="H49:M49"/>
    <mergeCell ref="H51:M51"/>
    <mergeCell ref="H53:M53"/>
    <mergeCell ref="A215:M215"/>
    <mergeCell ref="A218:M218"/>
    <mergeCell ref="E200:M200"/>
    <mergeCell ref="A202:D202"/>
    <mergeCell ref="E203:M203"/>
    <mergeCell ref="E204:M204"/>
    <mergeCell ref="A211:M211"/>
    <mergeCell ref="A214:M214"/>
    <mergeCell ref="E188:M188"/>
    <mergeCell ref="E191:M191"/>
    <mergeCell ref="E192:M192"/>
    <mergeCell ref="E195:M195"/>
    <mergeCell ref="E196:M196"/>
    <mergeCell ref="A155:G155"/>
    <mergeCell ref="I155:M155"/>
    <mergeCell ref="A227:M227"/>
    <mergeCell ref="A230:M230"/>
    <mergeCell ref="A231:M231"/>
    <mergeCell ref="A219:M219"/>
    <mergeCell ref="A222:M222"/>
    <mergeCell ref="A223:M223"/>
    <mergeCell ref="A226:M226"/>
    <mergeCell ref="E199:M199"/>
    <mergeCell ref="E187:M187"/>
    <mergeCell ref="A166:H166"/>
    <mergeCell ref="A168:H168"/>
    <mergeCell ref="A176:M176"/>
    <mergeCell ref="E179:M179"/>
    <mergeCell ref="E180:M180"/>
    <mergeCell ref="A151:G151"/>
    <mergeCell ref="I151:M151"/>
    <mergeCell ref="I152:M152"/>
    <mergeCell ref="I154:M154"/>
    <mergeCell ref="A154:G154"/>
    <mergeCell ref="A152:G152"/>
  </mergeCells>
  <dataValidations count="2">
    <dataValidation type="list" showErrorMessage="1" sqref="L172 A30 A32 A34 A36 A38 A45 A47 A67 A69 A73 A75 A79 A81 A93 A97 A101 A105 A109 A113 A127 A129 A139 A141 J160 L160 J162 L162 J164 L164 J166 L166 J168 L168 J170 L170 J172" xr:uid="{BA1384F3-3BCF-49B7-921B-1A639C57A699}">
      <formula1>"X"</formula1>
    </dataValidation>
    <dataValidation showErrorMessage="1" sqref="A114:A115 A110:A111 A106:A107 A102:A103 A98:A99 A94:A95" xr:uid="{B1421927-1308-4A8A-8283-CD2F38CB979F}"/>
  </dataValidations>
  <pageMargins left="0.7" right="0.7" top="0.75" bottom="0.75" header="0.3" footer="0.3"/>
  <pageSetup scale="68" fitToHeight="0" orientation="portrait" r:id="rId1"/>
  <headerFooter>
    <oddFooter>Page &amp;P of &amp;N</oddFooter>
  </headerFooter>
  <rowBreaks count="6" manualBreakCount="6">
    <brk id="57" max="16383" man="1"/>
    <brk id="85" max="16383" man="1"/>
    <brk id="117" max="16383" man="1"/>
    <brk id="145" max="16383" man="1"/>
    <brk id="173" max="16383" man="1"/>
    <brk id="20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1AE95ECE-47CF-4752-964B-D02497AA1C2C}">
          <x14:formula1>
            <xm:f>DataVal!$A$2:$A$9</xm:f>
          </x14:formula1>
          <xm:sqref>A152</xm:sqref>
        </x14:dataValidation>
        <x14:dataValidation type="list" allowBlank="1" showInputMessage="1" showErrorMessage="1" xr:uid="{0167F822-16DF-42CA-A5AE-3F1F7819ADBE}">
          <x14:formula1>
            <xm:f>DataVal!$A$13:$A$20</xm:f>
          </x14:formula1>
          <xm:sqref>A155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82D7-C6A3-4C54-853E-59109D2CF078}">
  <sheetPr>
    <pageSetUpPr fitToPage="1"/>
  </sheetPr>
  <dimension ref="A1:O286"/>
  <sheetViews>
    <sheetView zoomScaleNormal="100" workbookViewId="0">
      <selection activeCell="A14" sqref="A14:M14"/>
    </sheetView>
  </sheetViews>
  <sheetFormatPr defaultColWidth="9.1796875" defaultRowHeight="19.5" customHeight="1" x14ac:dyDescent="0.3"/>
  <cols>
    <col min="1" max="1" width="33" style="25" customWidth="1"/>
    <col min="2" max="2" width="10.1796875" style="25" customWidth="1"/>
    <col min="3" max="3" width="12.453125" style="25" customWidth="1"/>
    <col min="4" max="4" width="14" style="25" customWidth="1"/>
    <col min="5" max="5" width="15.1796875" style="25" customWidth="1"/>
    <col min="6" max="6" width="15" style="25" customWidth="1"/>
    <col min="7" max="7" width="12.453125" style="25" customWidth="1"/>
    <col min="8" max="8" width="10.453125" style="25" customWidth="1"/>
    <col min="9" max="9" width="13.1796875" style="25" customWidth="1"/>
    <col min="10" max="10" width="11.81640625" style="25" customWidth="1"/>
    <col min="11" max="11" width="12.81640625" style="25" customWidth="1"/>
    <col min="12" max="12" width="14" style="25" customWidth="1"/>
    <col min="13" max="13" width="11.81640625" style="25" customWidth="1"/>
    <col min="14" max="14" width="0.81640625" style="25" customWidth="1"/>
    <col min="15" max="16" width="9.81640625" style="25" bestFit="1" customWidth="1"/>
    <col min="17" max="16384" width="9.1796875" style="25"/>
  </cols>
  <sheetData>
    <row r="1" spans="1:15" ht="15" customHeight="1" x14ac:dyDescent="0.3">
      <c r="A1" s="556" t="s">
        <v>0</v>
      </c>
      <c r="B1" s="556"/>
      <c r="C1" s="556"/>
      <c r="D1" s="556"/>
      <c r="E1" s="556"/>
      <c r="F1" s="556"/>
      <c r="G1" s="556"/>
      <c r="H1" s="556"/>
      <c r="I1" s="556"/>
      <c r="J1" s="556"/>
      <c r="K1" s="556"/>
      <c r="L1" s="556"/>
      <c r="M1" s="556"/>
    </row>
    <row r="2" spans="1:15" ht="14.15" customHeight="1" x14ac:dyDescent="0.3">
      <c r="A2" s="556" t="s">
        <v>24</v>
      </c>
      <c r="B2" s="556"/>
      <c r="C2" s="556"/>
      <c r="D2" s="556"/>
      <c r="E2" s="556"/>
      <c r="F2" s="556"/>
      <c r="G2" s="556"/>
      <c r="H2" s="556"/>
      <c r="I2" s="556"/>
      <c r="J2" s="556"/>
      <c r="K2" s="556"/>
      <c r="L2" s="556"/>
      <c r="M2" s="556"/>
    </row>
    <row r="3" spans="1:15" ht="15" customHeight="1" x14ac:dyDescent="0.3"/>
    <row r="4" spans="1:15" s="123" customFormat="1" ht="19.5" customHeight="1" x14ac:dyDescent="0.35">
      <c r="A4" s="107" t="s">
        <v>916</v>
      </c>
      <c r="B4" s="25"/>
      <c r="C4" s="25"/>
      <c r="D4" s="25"/>
      <c r="E4" s="25"/>
      <c r="F4" s="25"/>
      <c r="G4" s="25"/>
      <c r="H4" s="25"/>
      <c r="I4" s="25"/>
      <c r="J4" s="25"/>
      <c r="K4" s="25"/>
      <c r="L4" s="25"/>
      <c r="M4" s="25"/>
      <c r="N4" s="25"/>
      <c r="O4" s="25"/>
    </row>
    <row r="5" spans="1:15" ht="6" customHeight="1" x14ac:dyDescent="0.3"/>
    <row r="6" spans="1:15" s="123" customFormat="1" ht="19.5" customHeight="1" x14ac:dyDescent="0.35">
      <c r="A6" s="111" t="s">
        <v>246</v>
      </c>
      <c r="B6" s="111"/>
      <c r="C6" s="88"/>
      <c r="D6" s="88"/>
      <c r="E6" s="50"/>
      <c r="F6" s="49"/>
      <c r="G6" s="49"/>
      <c r="H6" s="49"/>
      <c r="I6" s="49"/>
      <c r="J6" s="49"/>
      <c r="K6" s="49"/>
      <c r="L6" s="49"/>
      <c r="M6" s="49"/>
      <c r="N6" s="25"/>
      <c r="O6" s="25"/>
    </row>
    <row r="7" spans="1:15" s="123" customFormat="1" ht="19.5" customHeight="1" x14ac:dyDescent="0.35">
      <c r="A7" s="98" t="s">
        <v>247</v>
      </c>
      <c r="B7" s="98"/>
      <c r="C7" s="89"/>
      <c r="D7" s="89"/>
      <c r="E7" s="651"/>
      <c r="F7" s="651"/>
      <c r="G7" s="651"/>
      <c r="H7" s="651"/>
      <c r="I7" s="651"/>
      <c r="J7" s="651"/>
      <c r="K7" s="651"/>
      <c r="L7" s="651"/>
      <c r="M7" s="651"/>
      <c r="N7" s="25"/>
      <c r="O7" s="25"/>
    </row>
    <row r="8" spans="1:15" s="123" customFormat="1" ht="19.5" customHeight="1" x14ac:dyDescent="0.35">
      <c r="A8" s="98" t="s">
        <v>248</v>
      </c>
      <c r="B8" s="98"/>
      <c r="C8" s="90"/>
      <c r="D8" s="90"/>
      <c r="E8" s="647"/>
      <c r="F8" s="647"/>
      <c r="G8" s="647"/>
      <c r="H8" s="647"/>
      <c r="I8" s="647"/>
      <c r="J8" s="647"/>
      <c r="K8" s="647"/>
      <c r="L8" s="647"/>
      <c r="M8" s="647"/>
      <c r="N8" s="25"/>
      <c r="O8" s="25"/>
    </row>
    <row r="9" spans="1:15" s="143" customFormat="1" ht="19.5" customHeight="1" x14ac:dyDescent="0.35">
      <c r="A9" s="142" t="s">
        <v>249</v>
      </c>
      <c r="B9" s="142"/>
      <c r="C9" s="74"/>
      <c r="D9" s="74"/>
      <c r="E9" s="75"/>
      <c r="F9" s="75"/>
      <c r="G9" s="75"/>
      <c r="H9" s="75"/>
      <c r="I9" s="75"/>
      <c r="J9" s="75"/>
      <c r="K9" s="75"/>
      <c r="L9" s="75"/>
      <c r="M9" s="75"/>
      <c r="N9" s="142"/>
      <c r="O9" s="142"/>
    </row>
    <row r="10" spans="1:15" s="123" customFormat="1" ht="19.5" customHeight="1" x14ac:dyDescent="0.35">
      <c r="A10" s="25"/>
      <c r="B10" s="25"/>
      <c r="C10" s="13"/>
      <c r="D10" s="16" t="s">
        <v>186</v>
      </c>
      <c r="E10" s="7"/>
      <c r="F10" s="15"/>
      <c r="G10" s="16" t="s">
        <v>250</v>
      </c>
      <c r="H10" s="593"/>
      <c r="I10" s="593"/>
      <c r="J10" s="593"/>
      <c r="K10" s="593"/>
      <c r="L10" s="593"/>
      <c r="M10" s="593"/>
      <c r="N10" s="25"/>
      <c r="O10" s="25"/>
    </row>
    <row r="11" spans="1:15" s="123" customFormat="1" ht="6" customHeight="1" x14ac:dyDescent="0.35">
      <c r="A11" s="25"/>
      <c r="B11" s="25"/>
      <c r="C11" s="13"/>
      <c r="D11" s="16"/>
      <c r="E11" s="15"/>
      <c r="F11" s="15"/>
      <c r="G11" s="15"/>
      <c r="H11" s="15"/>
      <c r="I11" s="15"/>
      <c r="J11" s="15"/>
      <c r="K11" s="15"/>
      <c r="L11" s="15"/>
      <c r="M11" s="15"/>
      <c r="N11" s="25"/>
      <c r="O11" s="25"/>
    </row>
    <row r="12" spans="1:15" s="123" customFormat="1" ht="19.5" customHeight="1" x14ac:dyDescent="0.35">
      <c r="A12" s="25"/>
      <c r="B12" s="25"/>
      <c r="C12" s="13"/>
      <c r="D12" s="16" t="s">
        <v>187</v>
      </c>
      <c r="E12" s="7"/>
      <c r="F12" s="15"/>
      <c r="G12" s="17"/>
      <c r="H12" s="71"/>
      <c r="I12" s="72"/>
      <c r="J12" s="72"/>
      <c r="K12" s="72"/>
      <c r="L12" s="72"/>
      <c r="M12" s="72"/>
      <c r="N12" s="25"/>
      <c r="O12" s="25"/>
    </row>
    <row r="13" spans="1:15" s="123" customFormat="1" ht="20.149999999999999" customHeight="1" x14ac:dyDescent="0.35">
      <c r="A13" s="25" t="s">
        <v>251</v>
      </c>
      <c r="B13" s="25"/>
      <c r="C13" s="25"/>
      <c r="D13" s="25"/>
      <c r="E13" s="25"/>
      <c r="F13" s="25"/>
      <c r="G13" s="25"/>
      <c r="H13" s="25"/>
      <c r="I13" s="25"/>
      <c r="J13" s="25"/>
      <c r="K13" s="133"/>
      <c r="L13" s="134"/>
      <c r="M13" s="134"/>
      <c r="N13" s="25"/>
      <c r="O13" s="25"/>
    </row>
    <row r="14" spans="1:15" s="123" customFormat="1" ht="138" customHeight="1" x14ac:dyDescent="0.35">
      <c r="A14" s="570"/>
      <c r="B14" s="589"/>
      <c r="C14" s="589"/>
      <c r="D14" s="589"/>
      <c r="E14" s="589"/>
      <c r="F14" s="589"/>
      <c r="G14" s="589"/>
      <c r="H14" s="589"/>
      <c r="I14" s="589"/>
      <c r="J14" s="589"/>
      <c r="K14" s="589"/>
      <c r="L14" s="589"/>
      <c r="M14" s="589"/>
      <c r="N14" s="25"/>
      <c r="O14" s="25"/>
    </row>
    <row r="16" spans="1:15" s="123" customFormat="1" ht="19.5" customHeight="1" x14ac:dyDescent="0.35">
      <c r="A16" s="107" t="s">
        <v>917</v>
      </c>
      <c r="B16" s="25"/>
      <c r="C16" s="25"/>
      <c r="D16" s="25"/>
      <c r="E16" s="25"/>
      <c r="F16" s="25"/>
      <c r="G16" s="25"/>
      <c r="H16" s="25"/>
      <c r="I16" s="25"/>
      <c r="J16" s="25"/>
      <c r="K16" s="25"/>
      <c r="L16" s="25"/>
      <c r="M16" s="25"/>
      <c r="N16" s="25"/>
      <c r="O16" s="25"/>
    </row>
    <row r="17" spans="1:13" ht="6" customHeight="1" x14ac:dyDescent="0.3"/>
    <row r="18" spans="1:13" s="123" customFormat="1" ht="20.149999999999999" customHeight="1" x14ac:dyDescent="0.35">
      <c r="A18" s="25" t="s">
        <v>252</v>
      </c>
      <c r="B18" s="25"/>
      <c r="C18" s="25"/>
      <c r="D18" s="25"/>
      <c r="E18" s="25"/>
      <c r="F18" s="25"/>
      <c r="G18" s="25"/>
      <c r="H18" s="25"/>
      <c r="I18" s="25"/>
      <c r="J18" s="25"/>
      <c r="K18" s="25"/>
      <c r="L18" s="25"/>
      <c r="M18" s="25"/>
    </row>
    <row r="19" spans="1:13" s="123" customFormat="1" ht="6" customHeight="1" x14ac:dyDescent="0.35">
      <c r="A19" s="25"/>
      <c r="B19" s="25"/>
      <c r="C19" s="25"/>
      <c r="D19" s="25"/>
      <c r="E19" s="25"/>
      <c r="F19" s="25"/>
      <c r="G19" s="25"/>
      <c r="H19" s="25"/>
      <c r="I19" s="25"/>
      <c r="J19" s="25"/>
      <c r="K19" s="25"/>
      <c r="L19" s="25"/>
      <c r="M19" s="25"/>
    </row>
    <row r="20" spans="1:13" s="123" customFormat="1" ht="20.149999999999999" customHeight="1" x14ac:dyDescent="0.35">
      <c r="A20" s="33" t="s">
        <v>974</v>
      </c>
      <c r="B20" s="7"/>
      <c r="C20" s="25"/>
      <c r="D20" s="25"/>
      <c r="E20" s="25"/>
      <c r="F20" s="25"/>
      <c r="G20" s="25"/>
      <c r="H20" s="25"/>
      <c r="I20" s="25"/>
      <c r="J20" s="25"/>
      <c r="K20" s="25"/>
      <c r="L20" s="25"/>
      <c r="M20" s="25"/>
    </row>
    <row r="21" spans="1:13" s="123" customFormat="1" ht="6" customHeight="1" x14ac:dyDescent="0.35">
      <c r="A21" s="33"/>
      <c r="B21" s="25"/>
      <c r="C21" s="25"/>
      <c r="D21" s="25"/>
      <c r="E21" s="25"/>
      <c r="F21" s="25"/>
      <c r="G21" s="25"/>
      <c r="H21" s="25"/>
      <c r="I21" s="25"/>
      <c r="J21" s="25"/>
      <c r="K21" s="25"/>
      <c r="L21" s="25"/>
      <c r="M21" s="25"/>
    </row>
    <row r="22" spans="1:13" s="123" customFormat="1" ht="20.149999999999999" customHeight="1" x14ac:dyDescent="0.35">
      <c r="A22" s="144"/>
      <c r="B22" s="25"/>
      <c r="C22" s="7"/>
      <c r="D22" s="25" t="s">
        <v>253</v>
      </c>
      <c r="E22" s="7"/>
      <c r="F22" s="25" t="s">
        <v>254</v>
      </c>
      <c r="G22" s="7"/>
      <c r="H22" s="25" t="s">
        <v>255</v>
      </c>
      <c r="I22" s="25"/>
      <c r="J22" s="25"/>
      <c r="K22" s="25"/>
      <c r="L22" s="25"/>
      <c r="M22" s="25"/>
    </row>
    <row r="23" spans="1:13" s="123" customFormat="1" ht="6" customHeight="1" x14ac:dyDescent="0.35">
      <c r="A23" s="144"/>
      <c r="B23" s="25"/>
      <c r="C23" s="25"/>
      <c r="D23" s="25"/>
      <c r="E23" s="25"/>
      <c r="F23" s="25"/>
      <c r="G23" s="25"/>
      <c r="H23" s="25"/>
      <c r="I23" s="25"/>
      <c r="J23" s="25"/>
      <c r="K23" s="25"/>
      <c r="L23" s="25"/>
      <c r="M23" s="25"/>
    </row>
    <row r="24" spans="1:13" s="123" customFormat="1" ht="20.149999999999999" customHeight="1" x14ac:dyDescent="0.35">
      <c r="A24" s="33" t="s">
        <v>256</v>
      </c>
      <c r="B24" s="7"/>
      <c r="C24" s="25"/>
      <c r="D24" s="25"/>
      <c r="E24" s="25"/>
      <c r="F24" s="25"/>
      <c r="G24" s="25"/>
      <c r="H24" s="25"/>
      <c r="I24" s="25"/>
      <c r="J24" s="25"/>
      <c r="K24" s="25"/>
      <c r="L24" s="25"/>
      <c r="M24" s="25"/>
    </row>
    <row r="25" spans="1:13" s="123" customFormat="1" ht="6" customHeight="1" x14ac:dyDescent="0.35">
      <c r="A25" s="33"/>
      <c r="B25" s="25"/>
      <c r="C25" s="25"/>
      <c r="D25" s="25"/>
      <c r="E25" s="25"/>
      <c r="F25" s="25"/>
      <c r="G25" s="25"/>
      <c r="H25" s="25"/>
      <c r="I25" s="25"/>
      <c r="J25" s="25"/>
      <c r="K25" s="25"/>
      <c r="L25" s="25"/>
      <c r="M25" s="25"/>
    </row>
    <row r="26" spans="1:13" s="123" customFormat="1" ht="20.149999999999999" customHeight="1" x14ac:dyDescent="0.35">
      <c r="A26" s="33" t="s">
        <v>257</v>
      </c>
      <c r="B26" s="7"/>
      <c r="C26" s="25"/>
      <c r="D26" s="25"/>
      <c r="E26" s="25"/>
      <c r="F26" s="25"/>
      <c r="G26" s="25"/>
      <c r="H26" s="25"/>
      <c r="I26" s="25"/>
      <c r="J26" s="25"/>
      <c r="K26" s="25"/>
      <c r="L26" s="25"/>
      <c r="M26" s="25"/>
    </row>
    <row r="27" spans="1:13" s="123" customFormat="1" ht="6" customHeight="1" x14ac:dyDescent="0.35">
      <c r="A27" s="33"/>
      <c r="B27" s="25"/>
      <c r="C27" s="25"/>
      <c r="D27" s="25"/>
      <c r="E27" s="25"/>
      <c r="F27" s="25"/>
      <c r="G27" s="25"/>
      <c r="H27" s="25"/>
      <c r="I27" s="25"/>
      <c r="J27" s="25"/>
      <c r="K27" s="25"/>
      <c r="L27" s="25"/>
      <c r="M27" s="25"/>
    </row>
    <row r="28" spans="1:13" s="123" customFormat="1" ht="20.149999999999999" customHeight="1" x14ac:dyDescent="0.35">
      <c r="A28" s="33" t="s">
        <v>258</v>
      </c>
      <c r="B28" s="7"/>
      <c r="C28" s="25"/>
      <c r="D28" s="25"/>
      <c r="E28" s="25"/>
      <c r="F28" s="25"/>
      <c r="G28" s="25"/>
      <c r="H28" s="25"/>
      <c r="I28" s="25"/>
      <c r="J28" s="25"/>
      <c r="K28" s="25"/>
      <c r="L28" s="25"/>
      <c r="M28" s="25"/>
    </row>
    <row r="29" spans="1:13" s="123" customFormat="1" ht="6" customHeight="1" x14ac:dyDescent="0.35">
      <c r="A29" s="33"/>
      <c r="B29" s="25"/>
      <c r="C29" s="25"/>
      <c r="D29" s="25"/>
      <c r="E29" s="25"/>
      <c r="F29" s="25"/>
      <c r="G29" s="25"/>
      <c r="H29" s="25"/>
      <c r="I29" s="25"/>
      <c r="J29" s="25"/>
      <c r="K29" s="25"/>
      <c r="L29" s="25"/>
      <c r="M29" s="25"/>
    </row>
    <row r="30" spans="1:13" s="123" customFormat="1" ht="20.149999999999999" customHeight="1" x14ac:dyDescent="0.35">
      <c r="A30" s="33" t="s">
        <v>259</v>
      </c>
      <c r="B30" s="7"/>
      <c r="C30" s="25"/>
      <c r="D30" s="25"/>
      <c r="E30" s="25"/>
      <c r="F30" s="25"/>
      <c r="G30" s="25"/>
      <c r="H30" s="25"/>
      <c r="I30" s="25"/>
      <c r="J30" s="25"/>
      <c r="K30" s="25"/>
      <c r="L30" s="25"/>
      <c r="M30" s="25"/>
    </row>
    <row r="31" spans="1:13" s="123" customFormat="1" ht="6" customHeight="1" x14ac:dyDescent="0.35">
      <c r="A31" s="33"/>
      <c r="B31" s="25"/>
      <c r="C31" s="25"/>
      <c r="D31" s="25"/>
      <c r="E31" s="25"/>
      <c r="F31" s="25"/>
      <c r="G31" s="25"/>
      <c r="H31" s="25"/>
      <c r="I31" s="25"/>
      <c r="J31" s="25"/>
      <c r="K31" s="25"/>
      <c r="L31" s="25"/>
      <c r="M31" s="25"/>
    </row>
    <row r="32" spans="1:13" s="123" customFormat="1" ht="20.149999999999999" customHeight="1" x14ac:dyDescent="0.35">
      <c r="A32" s="33" t="s">
        <v>260</v>
      </c>
      <c r="B32" s="7"/>
      <c r="C32" s="25"/>
      <c r="D32" s="25"/>
      <c r="E32" s="25"/>
      <c r="F32" s="25"/>
      <c r="G32" s="25"/>
      <c r="H32" s="25"/>
      <c r="I32" s="25"/>
      <c r="J32" s="25"/>
      <c r="K32" s="25"/>
      <c r="L32" s="25"/>
      <c r="M32" s="25"/>
    </row>
    <row r="33" spans="1:13" s="123" customFormat="1" ht="6" customHeight="1" x14ac:dyDescent="0.35">
      <c r="A33" s="33"/>
      <c r="B33" s="25"/>
      <c r="C33" s="25"/>
      <c r="D33" s="25"/>
      <c r="E33" s="25"/>
      <c r="F33" s="25"/>
      <c r="G33" s="25"/>
      <c r="H33" s="25"/>
      <c r="I33" s="25"/>
      <c r="J33" s="25"/>
      <c r="K33" s="25"/>
      <c r="L33" s="25"/>
      <c r="M33" s="25"/>
    </row>
    <row r="34" spans="1:13" s="123" customFormat="1" ht="20.149999999999999" customHeight="1" x14ac:dyDescent="0.35">
      <c r="A34" s="33" t="s">
        <v>261</v>
      </c>
      <c r="B34" s="7"/>
      <c r="C34" s="25"/>
      <c r="D34" s="25"/>
      <c r="E34" s="25"/>
      <c r="F34" s="25"/>
      <c r="G34" s="25"/>
      <c r="H34" s="25"/>
      <c r="I34" s="25"/>
      <c r="J34" s="25"/>
      <c r="K34" s="25"/>
      <c r="L34" s="25"/>
      <c r="M34" s="25"/>
    </row>
    <row r="35" spans="1:13" s="123" customFormat="1" ht="6" customHeight="1" x14ac:dyDescent="0.35">
      <c r="A35" s="33"/>
      <c r="B35" s="25"/>
      <c r="C35" s="25"/>
      <c r="D35" s="25"/>
      <c r="E35" s="25"/>
      <c r="F35" s="25"/>
      <c r="G35" s="25"/>
      <c r="H35" s="25"/>
      <c r="I35" s="25"/>
      <c r="J35" s="25"/>
      <c r="K35" s="25"/>
      <c r="L35" s="25"/>
      <c r="M35" s="25"/>
    </row>
    <row r="36" spans="1:13" s="123" customFormat="1" ht="20.149999999999999" customHeight="1" x14ac:dyDescent="0.35">
      <c r="A36" s="33" t="s">
        <v>262</v>
      </c>
      <c r="B36" s="7"/>
      <c r="C36" s="25"/>
      <c r="D36" s="25"/>
      <c r="E36" s="25"/>
      <c r="F36" s="25"/>
      <c r="G36" s="25"/>
      <c r="H36" s="25"/>
      <c r="I36" s="25"/>
      <c r="J36" s="25"/>
      <c r="K36" s="25"/>
      <c r="L36" s="25"/>
      <c r="M36" s="25"/>
    </row>
    <row r="37" spans="1:13" s="123" customFormat="1" ht="6" customHeight="1" x14ac:dyDescent="0.35">
      <c r="A37" s="25"/>
      <c r="B37" s="25"/>
      <c r="C37" s="25"/>
      <c r="D37" s="25"/>
      <c r="E37" s="25"/>
      <c r="F37" s="25"/>
      <c r="G37" s="25"/>
      <c r="H37" s="25"/>
      <c r="I37" s="25"/>
      <c r="J37" s="25"/>
      <c r="K37" s="25"/>
      <c r="L37" s="25"/>
      <c r="M37" s="25"/>
    </row>
    <row r="38" spans="1:13" s="123" customFormat="1" ht="59.5" customHeight="1" x14ac:dyDescent="0.35">
      <c r="A38" s="587" t="s">
        <v>263</v>
      </c>
      <c r="B38" s="652"/>
      <c r="C38" s="652"/>
      <c r="D38" s="652"/>
      <c r="E38" s="652"/>
      <c r="F38" s="652"/>
      <c r="G38" s="652"/>
      <c r="H38" s="653"/>
      <c r="I38" s="653"/>
      <c r="J38" s="653"/>
      <c r="K38" s="653"/>
      <c r="L38" s="653"/>
      <c r="M38" s="653"/>
    </row>
    <row r="39" spans="1:13" s="123" customFormat="1" ht="6" customHeight="1" x14ac:dyDescent="0.35">
      <c r="A39" s="25"/>
      <c r="B39" s="25"/>
      <c r="C39" s="25"/>
      <c r="D39" s="25"/>
      <c r="E39" s="25"/>
      <c r="F39" s="25"/>
      <c r="G39" s="25"/>
      <c r="H39" s="25"/>
      <c r="I39" s="25"/>
      <c r="J39" s="25"/>
      <c r="K39" s="25"/>
      <c r="L39" s="25"/>
      <c r="M39" s="25"/>
    </row>
    <row r="40" spans="1:13" s="123" customFormat="1" ht="20.149999999999999" customHeight="1" x14ac:dyDescent="0.35">
      <c r="A40" s="111" t="s">
        <v>264</v>
      </c>
      <c r="B40" s="111"/>
      <c r="C40" s="111"/>
      <c r="D40" s="111"/>
      <c r="E40" s="555"/>
      <c r="F40" s="555"/>
      <c r="G40" s="555"/>
      <c r="H40" s="555"/>
      <c r="I40" s="555"/>
      <c r="J40" s="555"/>
      <c r="K40" s="555"/>
      <c r="L40" s="555"/>
      <c r="M40" s="555"/>
    </row>
    <row r="41" spans="1:13" s="123" customFormat="1" ht="6" customHeight="1" x14ac:dyDescent="0.35">
      <c r="A41" s="25"/>
      <c r="B41" s="25"/>
      <c r="C41" s="25"/>
      <c r="D41" s="25"/>
      <c r="E41" s="25"/>
      <c r="F41" s="25"/>
      <c r="G41" s="25"/>
      <c r="H41" s="25"/>
      <c r="I41" s="25"/>
      <c r="J41" s="25"/>
      <c r="K41" s="25"/>
      <c r="L41" s="25"/>
      <c r="M41" s="25"/>
    </row>
    <row r="42" spans="1:13" s="123" customFormat="1" ht="20.149999999999999" customHeight="1" x14ac:dyDescent="0.35">
      <c r="A42" s="111" t="s">
        <v>265</v>
      </c>
      <c r="B42" s="111"/>
      <c r="C42" s="111"/>
      <c r="D42" s="111"/>
      <c r="E42" s="555"/>
      <c r="F42" s="555"/>
      <c r="G42" s="555"/>
      <c r="H42" s="555"/>
      <c r="I42" s="555"/>
      <c r="J42" s="555"/>
      <c r="K42" s="555"/>
      <c r="L42" s="555"/>
      <c r="M42" s="555"/>
    </row>
    <row r="43" spans="1:13" s="123" customFormat="1" ht="6" customHeight="1" x14ac:dyDescent="0.35">
      <c r="A43" s="25"/>
      <c r="B43" s="25"/>
      <c r="C43" s="25"/>
      <c r="D43" s="25"/>
      <c r="E43" s="33"/>
      <c r="F43" s="33"/>
      <c r="G43" s="33"/>
      <c r="H43" s="33"/>
      <c r="I43" s="33"/>
      <c r="J43" s="33"/>
      <c r="K43" s="33"/>
      <c r="L43" s="33"/>
      <c r="M43" s="33"/>
    </row>
    <row r="44" spans="1:13" s="123" customFormat="1" ht="20.149999999999999" customHeight="1" x14ac:dyDescent="0.35">
      <c r="A44" s="25" t="s">
        <v>266</v>
      </c>
      <c r="B44" s="25"/>
      <c r="C44" s="25"/>
      <c r="D44" s="25"/>
      <c r="E44" s="33"/>
      <c r="F44" s="33"/>
      <c r="G44" s="33"/>
      <c r="H44" s="33"/>
      <c r="I44" s="33"/>
      <c r="J44" s="33"/>
      <c r="K44" s="33"/>
      <c r="L44" s="33"/>
      <c r="M44" s="33"/>
    </row>
    <row r="45" spans="1:13" s="123" customFormat="1" ht="6" customHeight="1" x14ac:dyDescent="0.35">
      <c r="A45" s="25"/>
      <c r="B45" s="25"/>
      <c r="C45" s="25"/>
      <c r="D45" s="25"/>
      <c r="E45" s="33"/>
      <c r="F45" s="33"/>
      <c r="G45" s="33"/>
      <c r="H45" s="33"/>
      <c r="I45" s="33"/>
      <c r="J45" s="33"/>
      <c r="K45" s="33"/>
      <c r="L45" s="33"/>
      <c r="M45" s="33"/>
    </row>
    <row r="46" spans="1:13" s="123" customFormat="1" ht="20.149999999999999" customHeight="1" x14ac:dyDescent="0.35">
      <c r="A46" s="25" t="s">
        <v>267</v>
      </c>
      <c r="B46" s="25"/>
      <c r="C46" s="25"/>
      <c r="D46" s="25"/>
      <c r="E46" s="33"/>
      <c r="F46" s="33"/>
      <c r="G46" s="33"/>
      <c r="H46" s="33"/>
      <c r="I46" s="33"/>
      <c r="J46" s="33"/>
      <c r="K46" s="33"/>
      <c r="L46" s="33"/>
      <c r="M46" s="33"/>
    </row>
    <row r="47" spans="1:13" s="123" customFormat="1" ht="6" customHeight="1" x14ac:dyDescent="0.35">
      <c r="A47" s="25"/>
      <c r="B47" s="25"/>
      <c r="C47" s="25"/>
      <c r="D47" s="25"/>
      <c r="E47" s="33"/>
      <c r="F47" s="33"/>
      <c r="G47" s="33"/>
      <c r="H47" s="33"/>
      <c r="I47" s="33"/>
      <c r="J47" s="33"/>
      <c r="K47" s="33"/>
      <c r="L47" s="33"/>
      <c r="M47" s="33"/>
    </row>
    <row r="48" spans="1:13" s="123" customFormat="1" ht="20.149999999999999" customHeight="1" x14ac:dyDescent="0.35">
      <c r="A48" s="145" t="s">
        <v>186</v>
      </c>
      <c r="B48" s="7"/>
      <c r="C48" s="25"/>
      <c r="D48" s="25"/>
      <c r="E48" s="33"/>
      <c r="F48" s="33"/>
      <c r="G48" s="33"/>
      <c r="H48" s="33"/>
      <c r="I48" s="33"/>
      <c r="J48" s="33"/>
      <c r="K48" s="33"/>
      <c r="L48" s="33"/>
      <c r="M48" s="33"/>
    </row>
    <row r="49" spans="1:15" s="123" customFormat="1" ht="6" customHeight="1" x14ac:dyDescent="0.35">
      <c r="A49" s="145"/>
      <c r="B49" s="25"/>
      <c r="C49" s="25"/>
      <c r="D49" s="25"/>
      <c r="E49" s="33"/>
      <c r="F49" s="33"/>
      <c r="G49" s="33"/>
      <c r="H49" s="33"/>
      <c r="I49" s="33"/>
      <c r="J49" s="33"/>
      <c r="K49" s="33"/>
      <c r="L49" s="33"/>
      <c r="M49" s="33"/>
    </row>
    <row r="50" spans="1:15" s="123" customFormat="1" ht="20.149999999999999" customHeight="1" x14ac:dyDescent="0.35">
      <c r="A50" s="145" t="s">
        <v>187</v>
      </c>
      <c r="B50" s="7"/>
      <c r="C50" s="25"/>
      <c r="D50" s="25"/>
      <c r="E50" s="33"/>
      <c r="F50" s="33"/>
      <c r="G50" s="33"/>
      <c r="H50" s="33"/>
      <c r="I50" s="33"/>
      <c r="J50" s="33"/>
      <c r="K50" s="33"/>
      <c r="L50" s="33"/>
      <c r="M50" s="33"/>
    </row>
    <row r="51" spans="1:15" s="123" customFormat="1" ht="6" customHeight="1" x14ac:dyDescent="0.35">
      <c r="A51" s="25"/>
      <c r="B51" s="25"/>
      <c r="C51" s="25"/>
      <c r="D51" s="25"/>
      <c r="E51" s="33"/>
      <c r="F51" s="33"/>
      <c r="G51" s="33"/>
      <c r="H51" s="33"/>
      <c r="I51" s="33"/>
      <c r="J51" s="33"/>
      <c r="K51" s="33"/>
      <c r="L51" s="33"/>
      <c r="M51" s="33"/>
    </row>
    <row r="52" spans="1:15" s="123" customFormat="1" ht="20.149999999999999" customHeight="1" x14ac:dyDescent="0.35">
      <c r="A52" s="25" t="s">
        <v>268</v>
      </c>
      <c r="B52" s="25"/>
      <c r="C52" s="25"/>
      <c r="D52" s="25"/>
      <c r="E52" s="33"/>
      <c r="F52" s="33"/>
      <c r="G52" s="33"/>
      <c r="H52" s="33"/>
      <c r="I52" s="33"/>
      <c r="J52" s="33"/>
      <c r="K52" s="33"/>
      <c r="L52" s="33"/>
      <c r="M52" s="33"/>
    </row>
    <row r="53" spans="1:15" s="123" customFormat="1" ht="6" customHeight="1" x14ac:dyDescent="0.35">
      <c r="A53" s="25"/>
      <c r="B53" s="25"/>
      <c r="C53" s="25"/>
      <c r="D53" s="25"/>
      <c r="E53" s="33"/>
      <c r="F53" s="33"/>
      <c r="G53" s="33"/>
      <c r="H53" s="33"/>
      <c r="I53" s="33"/>
      <c r="J53" s="33"/>
      <c r="K53" s="33"/>
      <c r="L53" s="33"/>
      <c r="M53" s="33"/>
    </row>
    <row r="54" spans="1:15" s="123" customFormat="1" ht="20.149999999999999" customHeight="1" x14ac:dyDescent="0.35">
      <c r="A54" s="145" t="s">
        <v>186</v>
      </c>
      <c r="B54" s="7"/>
      <c r="C54" s="25"/>
      <c r="D54" s="25"/>
      <c r="E54" s="33"/>
      <c r="F54" s="33"/>
      <c r="G54" s="33"/>
      <c r="H54" s="33"/>
      <c r="I54" s="33"/>
      <c r="J54" s="33"/>
      <c r="K54" s="33"/>
      <c r="L54" s="33"/>
      <c r="M54" s="33"/>
    </row>
    <row r="55" spans="1:15" s="123" customFormat="1" ht="6" customHeight="1" x14ac:dyDescent="0.35">
      <c r="A55" s="145"/>
      <c r="B55" s="25"/>
      <c r="C55" s="25"/>
      <c r="D55" s="25"/>
      <c r="E55" s="33"/>
      <c r="F55" s="33"/>
      <c r="G55" s="33"/>
      <c r="H55" s="33"/>
      <c r="I55" s="33"/>
      <c r="J55" s="33"/>
      <c r="K55" s="33"/>
      <c r="L55" s="33"/>
      <c r="M55" s="33"/>
    </row>
    <row r="56" spans="1:15" s="123" customFormat="1" ht="20.149999999999999" customHeight="1" x14ac:dyDescent="0.35">
      <c r="A56" s="145" t="s">
        <v>187</v>
      </c>
      <c r="B56" s="7"/>
      <c r="C56" s="25"/>
      <c r="D56" s="25"/>
      <c r="E56" s="33"/>
      <c r="F56" s="33"/>
      <c r="G56" s="33"/>
      <c r="H56" s="33"/>
      <c r="I56" s="33"/>
      <c r="J56" s="33"/>
      <c r="K56" s="33"/>
      <c r="L56" s="33"/>
      <c r="M56" s="33"/>
    </row>
    <row r="57" spans="1:15" s="123" customFormat="1" ht="6" customHeight="1" x14ac:dyDescent="0.35">
      <c r="A57" s="25"/>
      <c r="B57" s="25"/>
      <c r="C57" s="25"/>
      <c r="D57" s="25"/>
      <c r="E57" s="33"/>
      <c r="F57" s="33"/>
      <c r="G57" s="33"/>
      <c r="H57" s="33"/>
      <c r="I57" s="33"/>
      <c r="J57" s="33"/>
      <c r="K57" s="33"/>
      <c r="L57" s="33"/>
      <c r="M57" s="33"/>
    </row>
    <row r="58" spans="1:15" s="123" customFormat="1" ht="20.149999999999999" customHeight="1" x14ac:dyDescent="0.35">
      <c r="A58" s="25" t="s">
        <v>269</v>
      </c>
      <c r="B58" s="25"/>
      <c r="C58" s="25"/>
      <c r="D58" s="25"/>
      <c r="E58" s="33"/>
      <c r="F58" s="33"/>
      <c r="G58" s="33"/>
      <c r="H58" s="33"/>
      <c r="I58" s="33"/>
      <c r="J58" s="33"/>
      <c r="K58" s="33"/>
      <c r="L58" s="33"/>
      <c r="M58" s="33"/>
    </row>
    <row r="59" spans="1:15" s="123" customFormat="1" ht="6" customHeight="1" x14ac:dyDescent="0.35">
      <c r="A59" s="25"/>
      <c r="B59" s="25"/>
      <c r="C59" s="25"/>
      <c r="D59" s="25"/>
      <c r="E59" s="33"/>
      <c r="F59" s="33"/>
      <c r="G59" s="33"/>
      <c r="H59" s="33"/>
      <c r="I59" s="33"/>
      <c r="J59" s="33"/>
      <c r="K59" s="33"/>
      <c r="L59" s="33"/>
      <c r="M59" s="33"/>
    </row>
    <row r="60" spans="1:15" s="123" customFormat="1" ht="20.149999999999999" customHeight="1" x14ac:dyDescent="0.35">
      <c r="A60" s="145" t="s">
        <v>186</v>
      </c>
      <c r="B60" s="7"/>
      <c r="C60" s="25"/>
      <c r="D60" s="25"/>
      <c r="E60" s="33"/>
      <c r="F60" s="33"/>
      <c r="G60" s="33"/>
      <c r="H60" s="33"/>
      <c r="I60" s="33"/>
      <c r="J60" s="33"/>
      <c r="K60" s="33"/>
      <c r="L60" s="33"/>
      <c r="M60" s="33"/>
    </row>
    <row r="61" spans="1:15" s="123" customFormat="1" ht="6" customHeight="1" x14ac:dyDescent="0.35">
      <c r="A61" s="145"/>
      <c r="B61" s="25"/>
      <c r="C61" s="25"/>
      <c r="D61" s="25"/>
      <c r="E61" s="33"/>
      <c r="F61" s="33"/>
      <c r="G61" s="33"/>
      <c r="H61" s="33"/>
      <c r="I61" s="33"/>
      <c r="J61" s="33"/>
      <c r="K61" s="33"/>
      <c r="L61" s="33"/>
      <c r="M61" s="33"/>
    </row>
    <row r="62" spans="1:15" s="123" customFormat="1" ht="20.149999999999999" customHeight="1" x14ac:dyDescent="0.35">
      <c r="A62" s="145" t="s">
        <v>187</v>
      </c>
      <c r="B62" s="7"/>
      <c r="C62" s="25"/>
      <c r="D62" s="25"/>
      <c r="E62" s="33"/>
      <c r="F62" s="33"/>
      <c r="G62" s="33"/>
      <c r="H62" s="33"/>
      <c r="I62" s="33"/>
      <c r="J62" s="33"/>
      <c r="K62" s="33"/>
      <c r="L62" s="33"/>
      <c r="M62" s="33"/>
    </row>
    <row r="64" spans="1:15" s="123" customFormat="1" ht="19.5" customHeight="1" x14ac:dyDescent="0.35">
      <c r="A64" s="107" t="s">
        <v>918</v>
      </c>
      <c r="B64" s="25"/>
      <c r="C64" s="25"/>
      <c r="D64" s="25"/>
      <c r="E64" s="25"/>
      <c r="F64" s="25"/>
      <c r="G64" s="25"/>
      <c r="H64" s="25"/>
      <c r="I64" s="25"/>
      <c r="J64" s="25"/>
      <c r="K64" s="25"/>
      <c r="L64" s="25"/>
      <c r="M64" s="25"/>
      <c r="N64" s="25"/>
      <c r="O64" s="25"/>
    </row>
    <row r="65" spans="1:15" ht="6" customHeight="1" x14ac:dyDescent="0.3"/>
    <row r="66" spans="1:15" ht="19.5" customHeight="1" x14ac:dyDescent="0.3">
      <c r="A66" s="25" t="s">
        <v>270</v>
      </c>
    </row>
    <row r="67" spans="1:15" ht="6" customHeight="1" x14ac:dyDescent="0.3"/>
    <row r="68" spans="1:15" ht="20.149999999999999" customHeight="1" x14ac:dyDescent="0.3">
      <c r="A68" s="146" t="s">
        <v>271</v>
      </c>
      <c r="B68" s="127"/>
      <c r="C68" s="127"/>
      <c r="D68" s="127"/>
      <c r="E68" s="147" t="s">
        <v>272</v>
      </c>
      <c r="F68" s="147" t="s">
        <v>273</v>
      </c>
      <c r="G68" s="137"/>
    </row>
    <row r="69" spans="1:15" ht="20.149999999999999" customHeight="1" x14ac:dyDescent="0.3">
      <c r="A69" s="148" t="s">
        <v>274</v>
      </c>
      <c r="B69" s="108"/>
      <c r="C69" s="108"/>
      <c r="D69" s="108"/>
      <c r="E69" s="149" t="s">
        <v>275</v>
      </c>
      <c r="F69" s="149" t="s">
        <v>276</v>
      </c>
      <c r="G69" s="137"/>
    </row>
    <row r="70" spans="1:15" ht="20.149999999999999" customHeight="1" x14ac:dyDescent="0.3">
      <c r="A70" s="150" t="s">
        <v>277</v>
      </c>
      <c r="B70" s="151"/>
      <c r="C70" s="151"/>
      <c r="D70" s="152"/>
      <c r="E70" s="27"/>
      <c r="F70" s="180" t="e">
        <f>E70/E84</f>
        <v>#DIV/0!</v>
      </c>
      <c r="G70" s="153"/>
    </row>
    <row r="71" spans="1:15" ht="20.149999999999999" customHeight="1" x14ac:dyDescent="0.3">
      <c r="A71" s="154" t="s">
        <v>278</v>
      </c>
      <c r="B71" s="98"/>
      <c r="C71" s="98"/>
      <c r="D71" s="155"/>
      <c r="E71" s="29"/>
      <c r="F71" s="181" t="e">
        <f>E71/E84</f>
        <v>#DIV/0!</v>
      </c>
      <c r="G71" s="153"/>
    </row>
    <row r="72" spans="1:15" ht="20.149999999999999" customHeight="1" x14ac:dyDescent="0.3">
      <c r="A72" s="154" t="s">
        <v>279</v>
      </c>
      <c r="B72" s="98"/>
      <c r="C72" s="98"/>
      <c r="D72" s="155"/>
      <c r="E72" s="29"/>
      <c r="F72" s="181" t="e">
        <f>E72/E84</f>
        <v>#DIV/0!</v>
      </c>
      <c r="G72" s="153"/>
    </row>
    <row r="73" spans="1:15" ht="20.149999999999999" customHeight="1" x14ac:dyDescent="0.3">
      <c r="A73" s="154" t="s">
        <v>280</v>
      </c>
      <c r="B73" s="98"/>
      <c r="C73" s="98"/>
      <c r="D73" s="155"/>
      <c r="E73" s="29"/>
      <c r="F73" s="181" t="e">
        <f>E73/E84</f>
        <v>#DIV/0!</v>
      </c>
      <c r="G73" s="153"/>
    </row>
    <row r="74" spans="1:15" ht="20.149999999999999" customHeight="1" x14ac:dyDescent="0.3">
      <c r="A74" s="154" t="s">
        <v>281</v>
      </c>
      <c r="B74" s="156"/>
      <c r="C74" s="156"/>
      <c r="D74" s="155"/>
      <c r="E74" s="29"/>
      <c r="F74" s="181" t="e">
        <f>E74/E84</f>
        <v>#DIV/0!</v>
      </c>
      <c r="G74" s="153"/>
    </row>
    <row r="75" spans="1:15" ht="20.149999999999999" customHeight="1" x14ac:dyDescent="0.3">
      <c r="A75" s="154" t="s">
        <v>282</v>
      </c>
      <c r="B75" s="156"/>
      <c r="C75" s="156"/>
      <c r="D75" s="155"/>
      <c r="E75" s="29"/>
      <c r="F75" s="181" t="e">
        <f>E75/E84</f>
        <v>#DIV/0!</v>
      </c>
      <c r="G75" s="153"/>
    </row>
    <row r="76" spans="1:15" ht="19.5" customHeight="1" x14ac:dyDescent="0.3">
      <c r="A76" s="154" t="s">
        <v>283</v>
      </c>
      <c r="B76" s="156"/>
      <c r="C76" s="156"/>
      <c r="D76" s="98"/>
      <c r="E76" s="29"/>
      <c r="F76" s="181" t="e">
        <f>E76/E84</f>
        <v>#DIV/0!</v>
      </c>
      <c r="G76" s="153"/>
    </row>
    <row r="77" spans="1:15" ht="20.149999999999999" customHeight="1" x14ac:dyDescent="0.3">
      <c r="A77" s="154" t="s">
        <v>284</v>
      </c>
      <c r="B77" s="156"/>
      <c r="C77" s="156"/>
      <c r="D77" s="98"/>
      <c r="E77" s="29"/>
      <c r="F77" s="181" t="e">
        <f>E77/E84</f>
        <v>#DIV/0!</v>
      </c>
      <c r="G77" s="153"/>
    </row>
    <row r="78" spans="1:15" ht="20.149999999999999" customHeight="1" x14ac:dyDescent="0.3">
      <c r="A78" s="154" t="s">
        <v>285</v>
      </c>
      <c r="B78" s="156"/>
      <c r="C78" s="156"/>
      <c r="D78" s="98"/>
      <c r="E78" s="29"/>
      <c r="F78" s="181" t="e">
        <f>E78/E84</f>
        <v>#DIV/0!</v>
      </c>
      <c r="G78" s="153"/>
    </row>
    <row r="79" spans="1:15" ht="20.149999999999999" customHeight="1" x14ac:dyDescent="0.3">
      <c r="A79" s="154" t="s">
        <v>286</v>
      </c>
      <c r="B79" s="156"/>
      <c r="C79" s="156"/>
      <c r="D79" s="98"/>
      <c r="E79" s="29"/>
      <c r="F79" s="181" t="e">
        <f>E79/E84</f>
        <v>#DIV/0!</v>
      </c>
      <c r="G79" s="153"/>
    </row>
    <row r="80" spans="1:15" ht="20.149999999999999" customHeight="1" x14ac:dyDescent="0.3">
      <c r="A80" s="157" t="s">
        <v>287</v>
      </c>
      <c r="B80" s="158"/>
      <c r="C80" s="158"/>
      <c r="D80" s="158"/>
      <c r="E80" s="184">
        <f>IF(N80=N115,N80,"ERROR")</f>
        <v>0</v>
      </c>
      <c r="F80" s="182" t="e">
        <f>(E80/E84)</f>
        <v>#DIV/0!</v>
      </c>
      <c r="G80" s="153"/>
      <c r="L80" s="159"/>
      <c r="N80" s="159">
        <f>SUM(E70:E79)</f>
        <v>0</v>
      </c>
      <c r="O80" s="159"/>
    </row>
    <row r="81" spans="1:15" ht="19.5" customHeight="1" x14ac:dyDescent="0.3">
      <c r="A81" s="150" t="s">
        <v>288</v>
      </c>
      <c r="B81" s="151"/>
      <c r="C81" s="151"/>
      <c r="D81" s="151"/>
      <c r="E81" s="27"/>
      <c r="F81" s="180" t="e">
        <f>(E81/E84)</f>
        <v>#DIV/0!</v>
      </c>
      <c r="G81" s="153"/>
      <c r="K81" s="159"/>
    </row>
    <row r="82" spans="1:15" ht="19.5" customHeight="1" x14ac:dyDescent="0.3">
      <c r="A82" s="154" t="s">
        <v>289</v>
      </c>
      <c r="B82" s="98"/>
      <c r="C82" s="98"/>
      <c r="D82" s="98"/>
      <c r="E82" s="29"/>
      <c r="F82" s="181" t="e">
        <f>(E82/E84)</f>
        <v>#DIV/0!</v>
      </c>
      <c r="G82" s="153"/>
    </row>
    <row r="83" spans="1:15" ht="19.5" customHeight="1" x14ac:dyDescent="0.3">
      <c r="A83" s="157" t="s">
        <v>290</v>
      </c>
      <c r="B83" s="158"/>
      <c r="C83" s="158"/>
      <c r="D83" s="158"/>
      <c r="E83" s="184">
        <f>IF(N83=N140,N83,"ERROR")</f>
        <v>0</v>
      </c>
      <c r="F83" s="182" t="e">
        <f>(E83/E84)</f>
        <v>#DIV/0!</v>
      </c>
      <c r="G83" s="153"/>
      <c r="L83" s="159"/>
      <c r="N83" s="159">
        <f>E81+E82</f>
        <v>0</v>
      </c>
      <c r="O83" s="159"/>
    </row>
    <row r="84" spans="1:15" ht="19.5" customHeight="1" x14ac:dyDescent="0.3">
      <c r="A84" s="157" t="s">
        <v>291</v>
      </c>
      <c r="B84" s="158"/>
      <c r="C84" s="158"/>
      <c r="D84" s="158"/>
      <c r="E84" s="184">
        <f>IF(N84=N145,N84,"ERROR")</f>
        <v>0</v>
      </c>
      <c r="F84" s="183" t="e">
        <f>(E84/E84)</f>
        <v>#DIV/0!</v>
      </c>
      <c r="G84" s="153"/>
      <c r="H84" s="159"/>
      <c r="L84" s="159"/>
      <c r="N84" s="159">
        <f>E80+E83</f>
        <v>0</v>
      </c>
      <c r="O84" s="159"/>
    </row>
    <row r="85" spans="1:15" ht="27" customHeight="1" x14ac:dyDescent="0.3">
      <c r="A85" s="594" t="s">
        <v>292</v>
      </c>
      <c r="B85" s="595"/>
      <c r="C85" s="595"/>
      <c r="D85" s="595"/>
      <c r="E85" s="595"/>
      <c r="F85" s="596"/>
    </row>
    <row r="86" spans="1:15" ht="19" customHeight="1" x14ac:dyDescent="0.35">
      <c r="A86" s="160" t="s">
        <v>293</v>
      </c>
      <c r="B86" s="161"/>
      <c r="C86" s="161"/>
      <c r="D86" s="161"/>
      <c r="E86" s="161"/>
      <c r="F86" s="162"/>
    </row>
    <row r="87" spans="1:15" ht="19.5" customHeight="1" x14ac:dyDescent="0.3">
      <c r="G87" s="163"/>
      <c r="H87" s="163"/>
    </row>
    <row r="88" spans="1:15" ht="19.5" customHeight="1" x14ac:dyDescent="0.3">
      <c r="A88" s="107" t="s">
        <v>919</v>
      </c>
    </row>
    <row r="89" spans="1:15" ht="6" customHeight="1" x14ac:dyDescent="0.3"/>
    <row r="90" spans="1:15" ht="19.5" customHeight="1" x14ac:dyDescent="0.3">
      <c r="A90" s="25" t="s">
        <v>270</v>
      </c>
    </row>
    <row r="91" spans="1:15" ht="6" customHeight="1" x14ac:dyDescent="0.3"/>
    <row r="92" spans="1:15" ht="19.5" customHeight="1" x14ac:dyDescent="0.3">
      <c r="A92" s="563" t="s">
        <v>294</v>
      </c>
      <c r="B92" s="564"/>
      <c r="C92" s="564"/>
      <c r="D92" s="564"/>
      <c r="E92" s="564"/>
      <c r="F92" s="565"/>
    </row>
    <row r="93" spans="1:15" ht="19.5" customHeight="1" x14ac:dyDescent="0.3">
      <c r="A93" s="603" t="s">
        <v>298</v>
      </c>
      <c r="B93" s="164" t="s">
        <v>272</v>
      </c>
      <c r="C93" s="164" t="s">
        <v>295</v>
      </c>
      <c r="D93" s="164" t="s">
        <v>296</v>
      </c>
      <c r="E93" s="164" t="s">
        <v>297</v>
      </c>
      <c r="F93" s="147" t="s">
        <v>273</v>
      </c>
    </row>
    <row r="94" spans="1:15" ht="19.5" customHeight="1" x14ac:dyDescent="0.3">
      <c r="A94" s="604"/>
      <c r="B94" s="165" t="s">
        <v>275</v>
      </c>
      <c r="C94" s="165" t="s">
        <v>1015</v>
      </c>
      <c r="D94" s="165" t="s">
        <v>1018</v>
      </c>
      <c r="E94" s="165" t="s">
        <v>1016</v>
      </c>
      <c r="F94" s="149" t="s">
        <v>276</v>
      </c>
    </row>
    <row r="95" spans="1:15" ht="19.5" customHeight="1" x14ac:dyDescent="0.3">
      <c r="A95" s="166" t="s">
        <v>995</v>
      </c>
      <c r="B95" s="4"/>
      <c r="C95" s="4"/>
      <c r="D95" s="73">
        <v>0.5</v>
      </c>
      <c r="E95" s="185">
        <f t="shared" ref="E95:E114" si="0">B95*C95</f>
        <v>0</v>
      </c>
      <c r="F95" s="186" t="e">
        <f>B95/B115</f>
        <v>#DIV/0!</v>
      </c>
    </row>
    <row r="96" spans="1:15" ht="19.5" customHeight="1" x14ac:dyDescent="0.3">
      <c r="A96" s="166" t="s">
        <v>995</v>
      </c>
      <c r="B96" s="4"/>
      <c r="C96" s="4"/>
      <c r="D96" s="73">
        <v>0.6</v>
      </c>
      <c r="E96" s="185">
        <f t="shared" si="0"/>
        <v>0</v>
      </c>
      <c r="F96" s="186" t="e">
        <f>B96/B115</f>
        <v>#DIV/0!</v>
      </c>
    </row>
    <row r="97" spans="1:10" ht="19.5" customHeight="1" x14ac:dyDescent="0.3">
      <c r="A97" s="166" t="s">
        <v>995</v>
      </c>
      <c r="B97" s="4"/>
      <c r="C97" s="4"/>
      <c r="D97" s="73">
        <v>0.8</v>
      </c>
      <c r="E97" s="185">
        <f t="shared" si="0"/>
        <v>0</v>
      </c>
      <c r="F97" s="186" t="e">
        <f>B97/B115</f>
        <v>#DIV/0!</v>
      </c>
    </row>
    <row r="98" spans="1:10" ht="19.5" customHeight="1" x14ac:dyDescent="0.3">
      <c r="A98" s="166" t="s">
        <v>995</v>
      </c>
      <c r="B98" s="4"/>
      <c r="C98" s="4"/>
      <c r="D98" s="73">
        <v>1</v>
      </c>
      <c r="E98" s="185">
        <f t="shared" si="0"/>
        <v>0</v>
      </c>
      <c r="F98" s="186" t="e">
        <f>B98/B115</f>
        <v>#DIV/0!</v>
      </c>
    </row>
    <row r="99" spans="1:10" ht="19.5" customHeight="1" x14ac:dyDescent="0.3">
      <c r="A99" s="166" t="s">
        <v>995</v>
      </c>
      <c r="B99" s="4"/>
      <c r="C99" s="4"/>
      <c r="D99" s="73">
        <v>1.2</v>
      </c>
      <c r="E99" s="185">
        <f t="shared" si="0"/>
        <v>0</v>
      </c>
      <c r="F99" s="186" t="e">
        <f>B99/B115</f>
        <v>#DIV/0!</v>
      </c>
    </row>
    <row r="100" spans="1:10" ht="19.5" customHeight="1" x14ac:dyDescent="0.3">
      <c r="A100" s="166" t="s">
        <v>995</v>
      </c>
      <c r="B100" s="4"/>
      <c r="C100" s="4"/>
      <c r="D100" s="73">
        <v>1.4</v>
      </c>
      <c r="E100" s="185">
        <f t="shared" si="0"/>
        <v>0</v>
      </c>
      <c r="F100" s="186" t="e">
        <f>B100/B115</f>
        <v>#DIV/0!</v>
      </c>
      <c r="I100" s="159"/>
      <c r="J100" s="167"/>
    </row>
    <row r="101" spans="1:10" ht="19.5" customHeight="1" x14ac:dyDescent="0.3">
      <c r="A101" s="166" t="s">
        <v>996</v>
      </c>
      <c r="B101" s="4"/>
      <c r="C101" s="4"/>
      <c r="D101" s="73">
        <v>0.5</v>
      </c>
      <c r="E101" s="185">
        <f t="shared" si="0"/>
        <v>0</v>
      </c>
      <c r="F101" s="186" t="e">
        <f>B101/B115</f>
        <v>#DIV/0!</v>
      </c>
      <c r="J101" s="167"/>
    </row>
    <row r="102" spans="1:10" ht="19.5" customHeight="1" x14ac:dyDescent="0.3">
      <c r="A102" s="166" t="s">
        <v>996</v>
      </c>
      <c r="B102" s="4"/>
      <c r="C102" s="4"/>
      <c r="D102" s="73">
        <v>0.6</v>
      </c>
      <c r="E102" s="185">
        <f t="shared" si="0"/>
        <v>0</v>
      </c>
      <c r="F102" s="186" t="e">
        <f>B102/B115</f>
        <v>#DIV/0!</v>
      </c>
      <c r="G102" s="159"/>
      <c r="H102" s="159"/>
      <c r="J102" s="167"/>
    </row>
    <row r="103" spans="1:10" ht="19.5" customHeight="1" x14ac:dyDescent="0.3">
      <c r="A103" s="166" t="s">
        <v>996</v>
      </c>
      <c r="B103" s="4"/>
      <c r="C103" s="4"/>
      <c r="D103" s="73">
        <v>0.8</v>
      </c>
      <c r="E103" s="185">
        <f t="shared" si="0"/>
        <v>0</v>
      </c>
      <c r="F103" s="186" t="e">
        <f>B103/B115</f>
        <v>#DIV/0!</v>
      </c>
      <c r="J103" s="167"/>
    </row>
    <row r="104" spans="1:10" ht="19.5" customHeight="1" x14ac:dyDescent="0.3">
      <c r="A104" s="166" t="s">
        <v>996</v>
      </c>
      <c r="B104" s="4"/>
      <c r="C104" s="4"/>
      <c r="D104" s="73">
        <v>1</v>
      </c>
      <c r="E104" s="185">
        <f t="shared" si="0"/>
        <v>0</v>
      </c>
      <c r="F104" s="186" t="e">
        <f>B104/B115</f>
        <v>#DIV/0!</v>
      </c>
      <c r="J104" s="167"/>
    </row>
    <row r="105" spans="1:10" ht="19.5" customHeight="1" x14ac:dyDescent="0.3">
      <c r="A105" s="166" t="s">
        <v>996</v>
      </c>
      <c r="B105" s="4"/>
      <c r="C105" s="4"/>
      <c r="D105" s="73">
        <v>1.2</v>
      </c>
      <c r="E105" s="185">
        <f t="shared" si="0"/>
        <v>0</v>
      </c>
      <c r="F105" s="186" t="e">
        <f>B105/B115</f>
        <v>#DIV/0!</v>
      </c>
      <c r="J105" s="167"/>
    </row>
    <row r="106" spans="1:10" ht="19.5" customHeight="1" x14ac:dyDescent="0.3">
      <c r="A106" s="166" t="s">
        <v>996</v>
      </c>
      <c r="B106" s="4"/>
      <c r="C106" s="4"/>
      <c r="D106" s="73">
        <v>1.4</v>
      </c>
      <c r="E106" s="185">
        <f t="shared" si="0"/>
        <v>0</v>
      </c>
      <c r="F106" s="186" t="e">
        <f>B106/B115</f>
        <v>#DIV/0!</v>
      </c>
      <c r="J106" s="167"/>
    </row>
    <row r="107" spans="1:10" ht="19.5" customHeight="1" x14ac:dyDescent="0.3">
      <c r="A107" s="166" t="s">
        <v>997</v>
      </c>
      <c r="B107" s="4"/>
      <c r="C107" s="4"/>
      <c r="D107" s="73">
        <v>0.5</v>
      </c>
      <c r="E107" s="185">
        <f t="shared" si="0"/>
        <v>0</v>
      </c>
      <c r="F107" s="186" t="e">
        <f>B107/B115</f>
        <v>#DIV/0!</v>
      </c>
      <c r="G107" s="167"/>
      <c r="I107" s="167"/>
      <c r="J107" s="167"/>
    </row>
    <row r="108" spans="1:10" ht="19.5" customHeight="1" x14ac:dyDescent="0.3">
      <c r="A108" s="166" t="s">
        <v>997</v>
      </c>
      <c r="B108" s="4"/>
      <c r="C108" s="4"/>
      <c r="D108" s="73">
        <v>0.6</v>
      </c>
      <c r="E108" s="185">
        <f t="shared" si="0"/>
        <v>0</v>
      </c>
      <c r="F108" s="186" t="e">
        <f>B108/B115</f>
        <v>#DIV/0!</v>
      </c>
      <c r="G108" s="167"/>
      <c r="I108" s="167"/>
      <c r="J108" s="167"/>
    </row>
    <row r="109" spans="1:10" ht="19.5" customHeight="1" x14ac:dyDescent="0.3">
      <c r="A109" s="166" t="s">
        <v>997</v>
      </c>
      <c r="B109" s="4"/>
      <c r="C109" s="4"/>
      <c r="D109" s="73">
        <v>0.8</v>
      </c>
      <c r="E109" s="185">
        <f t="shared" si="0"/>
        <v>0</v>
      </c>
      <c r="F109" s="186" t="e">
        <f>B109/B115</f>
        <v>#DIV/0!</v>
      </c>
      <c r="G109" s="167"/>
      <c r="I109" s="167"/>
      <c r="J109" s="167"/>
    </row>
    <row r="110" spans="1:10" ht="19.5" customHeight="1" x14ac:dyDescent="0.3">
      <c r="A110" s="166" t="s">
        <v>997</v>
      </c>
      <c r="B110" s="4"/>
      <c r="C110" s="4"/>
      <c r="D110" s="73">
        <v>1</v>
      </c>
      <c r="E110" s="185">
        <f t="shared" si="0"/>
        <v>0</v>
      </c>
      <c r="F110" s="186" t="e">
        <f>B110/B115</f>
        <v>#DIV/0!</v>
      </c>
      <c r="G110" s="167"/>
      <c r="I110" s="167"/>
    </row>
    <row r="111" spans="1:10" ht="19.5" customHeight="1" x14ac:dyDescent="0.3">
      <c r="A111" s="166" t="s">
        <v>997</v>
      </c>
      <c r="B111" s="4"/>
      <c r="C111" s="4"/>
      <c r="D111" s="73">
        <v>1.2</v>
      </c>
      <c r="E111" s="185">
        <f t="shared" si="0"/>
        <v>0</v>
      </c>
      <c r="F111" s="186" t="e">
        <f>B111/B115</f>
        <v>#DIV/0!</v>
      </c>
      <c r="G111" s="167"/>
      <c r="I111" s="167"/>
      <c r="J111" s="167"/>
    </row>
    <row r="112" spans="1:10" ht="19.5" customHeight="1" x14ac:dyDescent="0.3">
      <c r="A112" s="166" t="s">
        <v>997</v>
      </c>
      <c r="B112" s="4"/>
      <c r="C112" s="4"/>
      <c r="D112" s="73">
        <v>1.4</v>
      </c>
      <c r="E112" s="185">
        <f t="shared" si="0"/>
        <v>0</v>
      </c>
      <c r="F112" s="186" t="e">
        <f>B112/B115</f>
        <v>#DIV/0!</v>
      </c>
      <c r="G112" s="167"/>
      <c r="I112" s="167"/>
      <c r="J112" s="167"/>
    </row>
    <row r="113" spans="1:14" ht="19.5" customHeight="1" x14ac:dyDescent="0.3">
      <c r="A113" s="166"/>
      <c r="B113" s="4"/>
      <c r="C113" s="4"/>
      <c r="D113" s="73"/>
      <c r="E113" s="185">
        <f t="shared" si="0"/>
        <v>0</v>
      </c>
      <c r="F113" s="186" t="e">
        <f>B113/B115</f>
        <v>#DIV/0!</v>
      </c>
      <c r="J113" s="167"/>
    </row>
    <row r="114" spans="1:14" ht="19.5" customHeight="1" x14ac:dyDescent="0.3">
      <c r="A114" s="166"/>
      <c r="B114" s="4"/>
      <c r="C114" s="4"/>
      <c r="D114" s="73"/>
      <c r="E114" s="185">
        <f t="shared" si="0"/>
        <v>0</v>
      </c>
      <c r="F114" s="186" t="e">
        <f>B114/B115</f>
        <v>#DIV/0!</v>
      </c>
      <c r="H114" s="167"/>
      <c r="J114" s="167"/>
      <c r="N114" s="159"/>
    </row>
    <row r="115" spans="1:14" ht="19.5" customHeight="1" x14ac:dyDescent="0.3">
      <c r="A115" s="168" t="s">
        <v>941</v>
      </c>
      <c r="B115" s="187">
        <f>IF(N115=N80,N115,"ERROR")</f>
        <v>0</v>
      </c>
      <c r="C115" s="187" t="s">
        <v>302</v>
      </c>
      <c r="D115" s="187" t="s">
        <v>302</v>
      </c>
      <c r="E115" s="187">
        <f>SUM(E95:E114)</f>
        <v>0</v>
      </c>
      <c r="F115" s="186" t="e">
        <f>B115/B115</f>
        <v>#DIV/0!</v>
      </c>
      <c r="N115" s="159">
        <f>SUM(B95:B114)</f>
        <v>0</v>
      </c>
    </row>
    <row r="116" spans="1:14" ht="19.5" customHeight="1" x14ac:dyDescent="0.3">
      <c r="A116" s="597"/>
      <c r="B116" s="598"/>
      <c r="C116" s="598"/>
      <c r="D116" s="598"/>
      <c r="E116" s="598"/>
      <c r="F116" s="599"/>
    </row>
    <row r="117" spans="1:14" ht="19.5" customHeight="1" x14ac:dyDescent="0.3">
      <c r="A117" s="563" t="s">
        <v>303</v>
      </c>
      <c r="B117" s="564"/>
      <c r="C117" s="564"/>
      <c r="D117" s="564"/>
      <c r="E117" s="564"/>
      <c r="F117" s="565"/>
    </row>
    <row r="118" spans="1:14" ht="19.5" customHeight="1" x14ac:dyDescent="0.3">
      <c r="A118" s="603" t="s">
        <v>298</v>
      </c>
      <c r="B118" s="164" t="s">
        <v>272</v>
      </c>
      <c r="C118" s="164" t="s">
        <v>295</v>
      </c>
      <c r="D118" s="164" t="s">
        <v>296</v>
      </c>
      <c r="E118" s="164" t="s">
        <v>297</v>
      </c>
      <c r="F118" s="147" t="s">
        <v>273</v>
      </c>
    </row>
    <row r="119" spans="1:14" ht="19.5" customHeight="1" x14ac:dyDescent="0.3">
      <c r="A119" s="604"/>
      <c r="B119" s="165" t="s">
        <v>275</v>
      </c>
      <c r="C119" s="165" t="s">
        <v>1017</v>
      </c>
      <c r="D119" s="165" t="s">
        <v>1018</v>
      </c>
      <c r="E119" s="165" t="s">
        <v>1016</v>
      </c>
      <c r="F119" s="149" t="s">
        <v>276</v>
      </c>
    </row>
    <row r="120" spans="1:14" ht="19.5" customHeight="1" x14ac:dyDescent="0.3">
      <c r="A120" s="166"/>
      <c r="B120" s="4"/>
      <c r="C120" s="4"/>
      <c r="D120" s="185" t="s">
        <v>304</v>
      </c>
      <c r="E120" s="185">
        <f>B120*C120</f>
        <v>0</v>
      </c>
      <c r="F120" s="186" t="e">
        <f>B120/B140</f>
        <v>#DIV/0!</v>
      </c>
    </row>
    <row r="121" spans="1:14" ht="19.5" customHeight="1" x14ac:dyDescent="0.3">
      <c r="A121" s="166"/>
      <c r="B121" s="4"/>
      <c r="C121" s="4"/>
      <c r="D121" s="185" t="s">
        <v>304</v>
      </c>
      <c r="E121" s="185">
        <f t="shared" ref="E121:E139" si="1">B121*C121</f>
        <v>0</v>
      </c>
      <c r="F121" s="186" t="e">
        <f>B121/B140</f>
        <v>#DIV/0!</v>
      </c>
    </row>
    <row r="122" spans="1:14" ht="19.5" customHeight="1" x14ac:dyDescent="0.3">
      <c r="A122" s="166"/>
      <c r="B122" s="4"/>
      <c r="C122" s="4"/>
      <c r="D122" s="185" t="s">
        <v>304</v>
      </c>
      <c r="E122" s="185">
        <f t="shared" si="1"/>
        <v>0</v>
      </c>
      <c r="F122" s="186" t="e">
        <f>B122/B140</f>
        <v>#DIV/0!</v>
      </c>
    </row>
    <row r="123" spans="1:14" ht="19.5" customHeight="1" x14ac:dyDescent="0.3">
      <c r="A123" s="166"/>
      <c r="B123" s="4"/>
      <c r="C123" s="4"/>
      <c r="D123" s="185" t="s">
        <v>304</v>
      </c>
      <c r="E123" s="185">
        <f t="shared" si="1"/>
        <v>0</v>
      </c>
      <c r="F123" s="186" t="e">
        <f>B123/B140</f>
        <v>#DIV/0!</v>
      </c>
    </row>
    <row r="124" spans="1:14" ht="19.5" customHeight="1" x14ac:dyDescent="0.3">
      <c r="A124" s="166"/>
      <c r="B124" s="4"/>
      <c r="C124" s="4"/>
      <c r="D124" s="185" t="s">
        <v>304</v>
      </c>
      <c r="E124" s="185">
        <f t="shared" si="1"/>
        <v>0</v>
      </c>
      <c r="F124" s="186" t="e">
        <f>B124/B140</f>
        <v>#DIV/0!</v>
      </c>
    </row>
    <row r="125" spans="1:14" ht="19.5" customHeight="1" x14ac:dyDescent="0.3">
      <c r="A125" s="166"/>
      <c r="B125" s="4"/>
      <c r="C125" s="4"/>
      <c r="D125" s="185" t="s">
        <v>304</v>
      </c>
      <c r="E125" s="185">
        <f t="shared" si="1"/>
        <v>0</v>
      </c>
      <c r="F125" s="186" t="e">
        <f>B125/B140</f>
        <v>#DIV/0!</v>
      </c>
    </row>
    <row r="126" spans="1:14" ht="19.5" customHeight="1" x14ac:dyDescent="0.3">
      <c r="A126" s="166"/>
      <c r="B126" s="4"/>
      <c r="C126" s="4"/>
      <c r="D126" s="185" t="s">
        <v>304</v>
      </c>
      <c r="E126" s="185">
        <f t="shared" si="1"/>
        <v>0</v>
      </c>
      <c r="F126" s="186" t="e">
        <f>B126/B140</f>
        <v>#DIV/0!</v>
      </c>
    </row>
    <row r="127" spans="1:14" ht="19.5" customHeight="1" x14ac:dyDescent="0.3">
      <c r="A127" s="166"/>
      <c r="B127" s="4"/>
      <c r="C127" s="4"/>
      <c r="D127" s="185" t="s">
        <v>304</v>
      </c>
      <c r="E127" s="185">
        <f t="shared" si="1"/>
        <v>0</v>
      </c>
      <c r="F127" s="186" t="e">
        <f>B127/B140</f>
        <v>#DIV/0!</v>
      </c>
    </row>
    <row r="128" spans="1:14" ht="19.5" customHeight="1" x14ac:dyDescent="0.3">
      <c r="A128" s="166"/>
      <c r="B128" s="4"/>
      <c r="C128" s="4"/>
      <c r="D128" s="185" t="s">
        <v>304</v>
      </c>
      <c r="E128" s="185">
        <f t="shared" si="1"/>
        <v>0</v>
      </c>
      <c r="F128" s="186" t="e">
        <f>B128/B140</f>
        <v>#DIV/0!</v>
      </c>
    </row>
    <row r="129" spans="1:14" ht="19.5" customHeight="1" x14ac:dyDescent="0.3">
      <c r="A129" s="166"/>
      <c r="B129" s="4"/>
      <c r="C129" s="4"/>
      <c r="D129" s="185" t="s">
        <v>304</v>
      </c>
      <c r="E129" s="185">
        <f t="shared" si="1"/>
        <v>0</v>
      </c>
      <c r="F129" s="186" t="e">
        <f>B129/B140</f>
        <v>#DIV/0!</v>
      </c>
    </row>
    <row r="130" spans="1:14" ht="19.5" customHeight="1" x14ac:dyDescent="0.3">
      <c r="A130" s="166"/>
      <c r="B130" s="4"/>
      <c r="C130" s="4"/>
      <c r="D130" s="185" t="s">
        <v>304</v>
      </c>
      <c r="E130" s="185">
        <f t="shared" si="1"/>
        <v>0</v>
      </c>
      <c r="F130" s="186" t="e">
        <f>B130/B140</f>
        <v>#DIV/0!</v>
      </c>
    </row>
    <row r="131" spans="1:14" ht="19.5" customHeight="1" x14ac:dyDescent="0.3">
      <c r="A131" s="166"/>
      <c r="B131" s="4"/>
      <c r="C131" s="4"/>
      <c r="D131" s="185" t="s">
        <v>304</v>
      </c>
      <c r="E131" s="185">
        <f t="shared" si="1"/>
        <v>0</v>
      </c>
      <c r="F131" s="186" t="e">
        <f>B131/B140</f>
        <v>#DIV/0!</v>
      </c>
    </row>
    <row r="132" spans="1:14" ht="19.5" customHeight="1" x14ac:dyDescent="0.3">
      <c r="A132" s="166"/>
      <c r="B132" s="4"/>
      <c r="C132" s="4"/>
      <c r="D132" s="185" t="s">
        <v>304</v>
      </c>
      <c r="E132" s="185">
        <f t="shared" si="1"/>
        <v>0</v>
      </c>
      <c r="F132" s="186" t="e">
        <f>B132/B140</f>
        <v>#DIV/0!</v>
      </c>
    </row>
    <row r="133" spans="1:14" ht="19.5" customHeight="1" x14ac:dyDescent="0.3">
      <c r="A133" s="166"/>
      <c r="B133" s="4"/>
      <c r="C133" s="4"/>
      <c r="D133" s="185" t="s">
        <v>304</v>
      </c>
      <c r="E133" s="185">
        <f t="shared" si="1"/>
        <v>0</v>
      </c>
      <c r="F133" s="186" t="e">
        <f>B133/B140</f>
        <v>#DIV/0!</v>
      </c>
    </row>
    <row r="134" spans="1:14" ht="19.5" customHeight="1" x14ac:dyDescent="0.3">
      <c r="A134" s="166"/>
      <c r="B134" s="4"/>
      <c r="C134" s="4"/>
      <c r="D134" s="185" t="s">
        <v>304</v>
      </c>
      <c r="E134" s="185">
        <f t="shared" si="1"/>
        <v>0</v>
      </c>
      <c r="F134" s="186" t="e">
        <f>B134/B140</f>
        <v>#DIV/0!</v>
      </c>
    </row>
    <row r="135" spans="1:14" ht="19.5" customHeight="1" x14ac:dyDescent="0.3">
      <c r="A135" s="166"/>
      <c r="B135" s="4"/>
      <c r="C135" s="4"/>
      <c r="D135" s="185" t="s">
        <v>304</v>
      </c>
      <c r="E135" s="185">
        <f t="shared" si="1"/>
        <v>0</v>
      </c>
      <c r="F135" s="186" t="e">
        <f>B135/B140</f>
        <v>#DIV/0!</v>
      </c>
    </row>
    <row r="136" spans="1:14" ht="19.5" customHeight="1" x14ac:dyDescent="0.3">
      <c r="A136" s="166"/>
      <c r="B136" s="4"/>
      <c r="C136" s="4"/>
      <c r="D136" s="185" t="s">
        <v>304</v>
      </c>
      <c r="E136" s="185">
        <f t="shared" si="1"/>
        <v>0</v>
      </c>
      <c r="F136" s="186" t="e">
        <f>B136/B140</f>
        <v>#DIV/0!</v>
      </c>
    </row>
    <row r="137" spans="1:14" ht="19.5" customHeight="1" x14ac:dyDescent="0.3">
      <c r="A137" s="166"/>
      <c r="B137" s="4"/>
      <c r="C137" s="4"/>
      <c r="D137" s="185" t="s">
        <v>304</v>
      </c>
      <c r="E137" s="185">
        <f t="shared" si="1"/>
        <v>0</v>
      </c>
      <c r="F137" s="186" t="e">
        <f>B137/B140</f>
        <v>#DIV/0!</v>
      </c>
    </row>
    <row r="138" spans="1:14" ht="19.5" customHeight="1" x14ac:dyDescent="0.3">
      <c r="A138" s="166"/>
      <c r="B138" s="4"/>
      <c r="C138" s="4"/>
      <c r="D138" s="185" t="s">
        <v>304</v>
      </c>
      <c r="E138" s="185">
        <f t="shared" si="1"/>
        <v>0</v>
      </c>
      <c r="F138" s="186" t="e">
        <f>B138/B140</f>
        <v>#DIV/0!</v>
      </c>
    </row>
    <row r="139" spans="1:14" ht="19.5" customHeight="1" x14ac:dyDescent="0.3">
      <c r="A139" s="166"/>
      <c r="B139" s="4"/>
      <c r="C139" s="4"/>
      <c r="D139" s="185" t="s">
        <v>304</v>
      </c>
      <c r="E139" s="185">
        <f t="shared" si="1"/>
        <v>0</v>
      </c>
      <c r="F139" s="186" t="e">
        <f>B139/B140</f>
        <v>#DIV/0!</v>
      </c>
    </row>
    <row r="140" spans="1:14" ht="19.5" customHeight="1" x14ac:dyDescent="0.3">
      <c r="A140" s="168" t="s">
        <v>942</v>
      </c>
      <c r="B140" s="187">
        <f>IF(N140=N83,N140,"ERROR")</f>
        <v>0</v>
      </c>
      <c r="C140" s="187" t="s">
        <v>302</v>
      </c>
      <c r="D140" s="187">
        <f>SUM(D120:D139)</f>
        <v>0</v>
      </c>
      <c r="E140" s="187">
        <f>SUM(E120:E139)</f>
        <v>0</v>
      </c>
      <c r="F140" s="186" t="e">
        <f>B140/B140</f>
        <v>#DIV/0!</v>
      </c>
      <c r="N140" s="159">
        <f>SUM(B120:B139)</f>
        <v>0</v>
      </c>
    </row>
    <row r="141" spans="1:14" ht="19.5" customHeight="1" x14ac:dyDescent="0.3">
      <c r="A141" s="597"/>
      <c r="B141" s="598"/>
      <c r="C141" s="598"/>
      <c r="D141" s="598"/>
      <c r="E141" s="598"/>
      <c r="F141" s="599"/>
    </row>
    <row r="142" spans="1:14" ht="19.5" customHeight="1" x14ac:dyDescent="0.3">
      <c r="A142" s="600" t="s">
        <v>943</v>
      </c>
      <c r="B142" s="601"/>
      <c r="C142" s="601"/>
      <c r="D142" s="601"/>
      <c r="E142" s="601"/>
      <c r="F142" s="602"/>
    </row>
    <row r="143" spans="1:14" ht="19.5" customHeight="1" x14ac:dyDescent="0.3">
      <c r="A143" s="590" t="s">
        <v>944</v>
      </c>
      <c r="B143" s="164" t="s">
        <v>305</v>
      </c>
      <c r="C143" s="164" t="s">
        <v>295</v>
      </c>
      <c r="D143" s="164" t="s">
        <v>296</v>
      </c>
      <c r="E143" s="164" t="s">
        <v>297</v>
      </c>
      <c r="F143" s="147" t="s">
        <v>273</v>
      </c>
    </row>
    <row r="144" spans="1:14" ht="19.5" customHeight="1" x14ac:dyDescent="0.3">
      <c r="A144" s="591"/>
      <c r="B144" s="165" t="s">
        <v>275</v>
      </c>
      <c r="C144" s="165" t="s">
        <v>299</v>
      </c>
      <c r="D144" s="165" t="s">
        <v>300</v>
      </c>
      <c r="E144" s="165" t="s">
        <v>301</v>
      </c>
      <c r="F144" s="149" t="s">
        <v>276</v>
      </c>
    </row>
    <row r="145" spans="1:14" ht="19.5" customHeight="1" x14ac:dyDescent="0.3">
      <c r="A145" s="592"/>
      <c r="B145" s="187">
        <f>IF(N145=N84,N145,"ERROR")</f>
        <v>0</v>
      </c>
      <c r="C145" s="188" t="s">
        <v>302</v>
      </c>
      <c r="D145" s="189" t="s">
        <v>304</v>
      </c>
      <c r="E145" s="187">
        <f>E115+E140</f>
        <v>0</v>
      </c>
      <c r="F145" s="186" t="e">
        <f>B145/B145</f>
        <v>#DIV/0!</v>
      </c>
      <c r="N145" s="159">
        <f>B115+B140</f>
        <v>0</v>
      </c>
    </row>
    <row r="146" spans="1:14" ht="28" customHeight="1" x14ac:dyDescent="0.3">
      <c r="A146" s="605" t="s">
        <v>932</v>
      </c>
      <c r="B146" s="606"/>
      <c r="C146" s="606"/>
      <c r="D146" s="606"/>
      <c r="E146" s="606"/>
      <c r="F146" s="607"/>
    </row>
    <row r="147" spans="1:14" ht="16" customHeight="1" x14ac:dyDescent="0.3">
      <c r="A147" s="640" t="s">
        <v>945</v>
      </c>
      <c r="B147" s="641"/>
      <c r="C147" s="641"/>
      <c r="D147" s="641"/>
      <c r="E147" s="641"/>
      <c r="F147" s="642"/>
    </row>
    <row r="148" spans="1:14" ht="28" customHeight="1" x14ac:dyDescent="0.3">
      <c r="A148" s="608" t="s">
        <v>946</v>
      </c>
      <c r="B148" s="609"/>
      <c r="C148" s="609"/>
      <c r="D148" s="609"/>
      <c r="E148" s="609"/>
      <c r="F148" s="610"/>
    </row>
    <row r="149" spans="1:14" ht="19.5" customHeight="1" x14ac:dyDescent="0.3">
      <c r="A149" s="107"/>
      <c r="B149" s="169"/>
      <c r="C149" s="169"/>
      <c r="D149" s="169"/>
      <c r="E149" s="169"/>
      <c r="F149" s="159"/>
    </row>
    <row r="150" spans="1:14" ht="19.5" customHeight="1" x14ac:dyDescent="0.3">
      <c r="A150" s="107" t="s">
        <v>920</v>
      </c>
    </row>
    <row r="151" spans="1:14" ht="6" customHeight="1" x14ac:dyDescent="0.3">
      <c r="A151" s="170"/>
    </row>
    <row r="152" spans="1:14" s="123" customFormat="1" ht="20.149999999999999" customHeight="1" x14ac:dyDescent="0.35">
      <c r="A152" s="25" t="s">
        <v>306</v>
      </c>
      <c r="B152" s="25"/>
      <c r="C152" s="25"/>
      <c r="D152" s="25"/>
      <c r="E152" s="25"/>
      <c r="F152" s="25"/>
      <c r="G152" s="25"/>
      <c r="H152" s="25"/>
      <c r="I152" s="25"/>
      <c r="J152" s="25"/>
      <c r="K152" s="25"/>
      <c r="L152" s="25"/>
      <c r="M152" s="25"/>
    </row>
    <row r="153" spans="1:14" ht="6" customHeight="1" x14ac:dyDescent="0.3">
      <c r="A153" s="170"/>
    </row>
    <row r="154" spans="1:14" ht="19.5" customHeight="1" x14ac:dyDescent="0.3">
      <c r="A154" s="171"/>
      <c r="B154" s="622" t="s">
        <v>307</v>
      </c>
      <c r="C154" s="624"/>
      <c r="D154" s="622" t="s">
        <v>308</v>
      </c>
      <c r="E154" s="624"/>
      <c r="K154" s="167"/>
    </row>
    <row r="155" spans="1:14" ht="19.5" customHeight="1" x14ac:dyDescent="0.3">
      <c r="A155" s="171" t="s">
        <v>935</v>
      </c>
      <c r="B155" s="639"/>
      <c r="C155" s="639"/>
      <c r="D155" s="638" t="e">
        <f>B155/B145</f>
        <v>#DIV/0!</v>
      </c>
      <c r="E155" s="638"/>
      <c r="F155" s="172"/>
      <c r="G155" s="173"/>
      <c r="K155" s="167"/>
    </row>
    <row r="156" spans="1:14" ht="19.5" customHeight="1" x14ac:dyDescent="0.3">
      <c r="A156" s="171" t="s">
        <v>309</v>
      </c>
      <c r="B156" s="639"/>
      <c r="C156" s="639"/>
      <c r="D156" s="638" t="e">
        <f>B156/B145</f>
        <v>#DIV/0!</v>
      </c>
      <c r="E156" s="638"/>
      <c r="K156" s="167"/>
    </row>
    <row r="157" spans="1:14" ht="19.5" customHeight="1" x14ac:dyDescent="0.3">
      <c r="A157" s="171" t="s">
        <v>934</v>
      </c>
      <c r="B157" s="639"/>
      <c r="C157" s="639"/>
      <c r="D157" s="638" t="e">
        <f>B157/B145</f>
        <v>#DIV/0!</v>
      </c>
      <c r="E157" s="638"/>
      <c r="K157" s="167"/>
    </row>
    <row r="158" spans="1:14" ht="19.5" customHeight="1" x14ac:dyDescent="0.3">
      <c r="A158" s="171" t="s">
        <v>310</v>
      </c>
      <c r="B158" s="639"/>
      <c r="C158" s="639"/>
      <c r="D158" s="638" t="e">
        <f>B158/B145</f>
        <v>#DIV/0!</v>
      </c>
      <c r="E158" s="638"/>
      <c r="K158" s="167"/>
    </row>
    <row r="159" spans="1:14" ht="19.5" customHeight="1" x14ac:dyDescent="0.3">
      <c r="A159" s="171" t="s">
        <v>311</v>
      </c>
      <c r="B159" s="639"/>
      <c r="C159" s="639"/>
      <c r="D159" s="638" t="e">
        <f>B159/B145</f>
        <v>#DIV/0!</v>
      </c>
      <c r="E159" s="638"/>
      <c r="K159" s="167"/>
    </row>
    <row r="160" spans="1:14" ht="19.5" customHeight="1" x14ac:dyDescent="0.3">
      <c r="A160" s="171" t="s">
        <v>933</v>
      </c>
      <c r="B160" s="635"/>
      <c r="C160" s="636"/>
      <c r="D160" s="637" t="e">
        <f>B160/B145</f>
        <v>#DIV/0!</v>
      </c>
      <c r="E160" s="638"/>
      <c r="K160" s="167"/>
    </row>
    <row r="161" spans="1:14" ht="19.5" customHeight="1" x14ac:dyDescent="0.3">
      <c r="A161" s="168" t="s">
        <v>312</v>
      </c>
      <c r="B161" s="646">
        <f>SUM(B155:C160)</f>
        <v>0</v>
      </c>
      <c r="C161" s="646"/>
      <c r="D161" s="638" t="e">
        <f>B161/B145</f>
        <v>#DIV/0!</v>
      </c>
      <c r="E161" s="638"/>
      <c r="K161" s="167"/>
    </row>
    <row r="162" spans="1:14" ht="19.5" customHeight="1" x14ac:dyDescent="0.3">
      <c r="K162" s="167"/>
    </row>
    <row r="163" spans="1:14" ht="20.25" customHeight="1" x14ac:dyDescent="0.3">
      <c r="A163" s="107" t="s">
        <v>921</v>
      </c>
    </row>
    <row r="164" spans="1:14" ht="6" customHeight="1" x14ac:dyDescent="0.3">
      <c r="A164" s="170"/>
    </row>
    <row r="165" spans="1:14" ht="19.5" customHeight="1" x14ac:dyDescent="0.3">
      <c r="A165" s="25" t="s">
        <v>270</v>
      </c>
    </row>
    <row r="166" spans="1:14" ht="6" customHeight="1" x14ac:dyDescent="0.3">
      <c r="A166" s="170"/>
    </row>
    <row r="167" spans="1:14" ht="20.25" customHeight="1" x14ac:dyDescent="0.3">
      <c r="A167" s="171" t="s">
        <v>39</v>
      </c>
      <c r="B167" s="622" t="s">
        <v>947</v>
      </c>
      <c r="C167" s="623"/>
      <c r="D167" s="624"/>
    </row>
    <row r="168" spans="1:14" ht="19.5" customHeight="1" x14ac:dyDescent="0.3">
      <c r="A168" s="171" t="s">
        <v>313</v>
      </c>
      <c r="B168" s="638">
        <f>E145</f>
        <v>0</v>
      </c>
      <c r="C168" s="638"/>
      <c r="D168" s="638"/>
    </row>
    <row r="169" spans="1:14" ht="19.5" customHeight="1" x14ac:dyDescent="0.3">
      <c r="A169" s="171" t="s">
        <v>314</v>
      </c>
      <c r="B169" s="645"/>
      <c r="C169" s="645"/>
      <c r="D169" s="645"/>
    </row>
    <row r="170" spans="1:14" ht="19.5" customHeight="1" x14ac:dyDescent="0.3">
      <c r="A170" s="171" t="s">
        <v>315</v>
      </c>
      <c r="B170" s="645"/>
      <c r="C170" s="645"/>
      <c r="D170" s="645"/>
    </row>
    <row r="171" spans="1:14" ht="19.5" customHeight="1" x14ac:dyDescent="0.3">
      <c r="A171" s="171" t="s">
        <v>316</v>
      </c>
      <c r="B171" s="645"/>
      <c r="C171" s="645"/>
      <c r="D171" s="645"/>
    </row>
    <row r="172" spans="1:14" ht="19.5" customHeight="1" x14ac:dyDescent="0.3">
      <c r="A172" s="171" t="s">
        <v>317</v>
      </c>
      <c r="B172" s="648"/>
      <c r="C172" s="649"/>
      <c r="D172" s="650"/>
      <c r="E172" s="145" t="s">
        <v>336</v>
      </c>
      <c r="F172" s="573"/>
      <c r="G172" s="573"/>
      <c r="H172" s="573"/>
      <c r="I172" s="573"/>
      <c r="J172" s="573"/>
      <c r="K172" s="573"/>
    </row>
    <row r="173" spans="1:14" ht="19.5" customHeight="1" x14ac:dyDescent="0.3">
      <c r="A173" s="168" t="s">
        <v>318</v>
      </c>
      <c r="B173" s="644">
        <f>SUM(B168:D172)</f>
        <v>0</v>
      </c>
      <c r="C173" s="644"/>
      <c r="D173" s="644"/>
      <c r="N173" s="159"/>
    </row>
    <row r="174" spans="1:14" ht="19.5" customHeight="1" x14ac:dyDescent="0.3">
      <c r="A174" s="171" t="s">
        <v>319</v>
      </c>
      <c r="B174" s="645"/>
      <c r="C174" s="645"/>
      <c r="D174" s="645"/>
    </row>
    <row r="175" spans="1:14" ht="19.5" customHeight="1" x14ac:dyDescent="0.3">
      <c r="A175" s="168" t="s">
        <v>320</v>
      </c>
      <c r="B175" s="644">
        <f>B173+B174</f>
        <v>0</v>
      </c>
      <c r="C175" s="644"/>
      <c r="D175" s="644"/>
    </row>
    <row r="176" spans="1:14" ht="17.149999999999999" customHeight="1" x14ac:dyDescent="0.3">
      <c r="A176" s="643" t="s">
        <v>948</v>
      </c>
      <c r="B176" s="643"/>
      <c r="C176" s="643"/>
      <c r="D176" s="643"/>
    </row>
    <row r="178" spans="1:13" s="123" customFormat="1" ht="20.149999999999999" customHeight="1" x14ac:dyDescent="0.35">
      <c r="A178" s="107" t="s">
        <v>922</v>
      </c>
      <c r="B178" s="25"/>
      <c r="C178" s="25"/>
      <c r="D178" s="25"/>
      <c r="E178" s="25"/>
      <c r="F178" s="25"/>
      <c r="G178" s="25"/>
      <c r="H178" s="25"/>
      <c r="I178" s="25"/>
      <c r="J178" s="25"/>
      <c r="K178" s="25"/>
      <c r="L178" s="25"/>
      <c r="M178" s="25"/>
    </row>
    <row r="179" spans="1:13" s="123" customFormat="1" ht="20.149999999999999" customHeight="1" x14ac:dyDescent="0.35">
      <c r="A179" s="25" t="s">
        <v>321</v>
      </c>
      <c r="B179" s="25"/>
      <c r="C179" s="25"/>
      <c r="D179" s="25"/>
      <c r="E179" s="25"/>
      <c r="F179" s="25"/>
      <c r="G179" s="25"/>
      <c r="H179" s="25"/>
      <c r="I179" s="25"/>
      <c r="J179" s="25"/>
      <c r="K179" s="25"/>
      <c r="L179" s="25"/>
      <c r="M179" s="25"/>
    </row>
    <row r="180" spans="1:13" s="123" customFormat="1" ht="6" customHeight="1" x14ac:dyDescent="0.35">
      <c r="A180" s="25"/>
      <c r="B180" s="25"/>
      <c r="C180" s="25"/>
      <c r="D180" s="25"/>
      <c r="E180" s="25"/>
      <c r="F180" s="25"/>
      <c r="G180" s="25"/>
      <c r="H180" s="25"/>
      <c r="I180" s="25"/>
      <c r="J180" s="25"/>
      <c r="K180" s="25"/>
      <c r="L180" s="25"/>
      <c r="M180" s="25"/>
    </row>
    <row r="181" spans="1:13" ht="19.5" customHeight="1" x14ac:dyDescent="0.3">
      <c r="A181" s="25" t="s">
        <v>322</v>
      </c>
      <c r="B181" s="7"/>
      <c r="D181" s="25" t="s">
        <v>323</v>
      </c>
      <c r="E181" s="7"/>
    </row>
    <row r="183" spans="1:13" ht="19.5" customHeight="1" x14ac:dyDescent="0.3">
      <c r="A183" s="25" t="s">
        <v>324</v>
      </c>
      <c r="B183" s="7"/>
      <c r="D183" s="25" t="s">
        <v>325</v>
      </c>
      <c r="E183" s="7"/>
    </row>
    <row r="185" spans="1:13" ht="19.5" customHeight="1" x14ac:dyDescent="0.3">
      <c r="A185" s="25" t="s">
        <v>326</v>
      </c>
      <c r="B185" s="7"/>
      <c r="D185" s="25" t="s">
        <v>327</v>
      </c>
      <c r="E185" s="7"/>
    </row>
    <row r="187" spans="1:13" ht="19.5" customHeight="1" x14ac:dyDescent="0.3">
      <c r="A187" s="25" t="s">
        <v>328</v>
      </c>
      <c r="B187" s="7"/>
      <c r="D187" s="25" t="s">
        <v>329</v>
      </c>
      <c r="E187" s="7"/>
    </row>
    <row r="189" spans="1:13" ht="19.5" customHeight="1" x14ac:dyDescent="0.3">
      <c r="A189" s="25" t="s">
        <v>330</v>
      </c>
      <c r="B189" s="7"/>
      <c r="D189" s="25" t="s">
        <v>331</v>
      </c>
      <c r="E189" s="7"/>
    </row>
    <row r="191" spans="1:13" ht="19.5" customHeight="1" x14ac:dyDescent="0.3">
      <c r="A191" s="25" t="s">
        <v>332</v>
      </c>
      <c r="B191" s="7"/>
      <c r="D191" s="25" t="s">
        <v>333</v>
      </c>
      <c r="E191" s="7"/>
    </row>
    <row r="193" spans="1:13" ht="19.5" customHeight="1" x14ac:dyDescent="0.3">
      <c r="A193" s="25" t="s">
        <v>334</v>
      </c>
      <c r="B193" s="7"/>
      <c r="D193" s="25" t="s">
        <v>335</v>
      </c>
      <c r="E193" s="7"/>
      <c r="F193" s="145" t="s">
        <v>336</v>
      </c>
      <c r="G193" s="573"/>
      <c r="H193" s="573"/>
      <c r="I193" s="573"/>
      <c r="J193" s="573"/>
      <c r="K193" s="573"/>
    </row>
    <row r="195" spans="1:13" s="123" customFormat="1" ht="20.149999999999999" customHeight="1" x14ac:dyDescent="0.35">
      <c r="A195" s="107" t="s">
        <v>923</v>
      </c>
      <c r="B195" s="25"/>
      <c r="C195" s="25"/>
      <c r="D195" s="25"/>
      <c r="E195" s="25"/>
      <c r="F195" s="25"/>
      <c r="G195" s="25"/>
      <c r="H195" s="25"/>
      <c r="I195" s="25"/>
      <c r="J195" s="25"/>
      <c r="K195" s="25"/>
      <c r="L195" s="25"/>
      <c r="M195" s="25"/>
    </row>
    <row r="196" spans="1:13" ht="6" customHeight="1" x14ac:dyDescent="0.3"/>
    <row r="197" spans="1:13" s="123" customFormat="1" ht="20.149999999999999" customHeight="1" x14ac:dyDescent="0.35">
      <c r="A197" s="25" t="s">
        <v>337</v>
      </c>
      <c r="B197" s="25"/>
      <c r="C197" s="25"/>
      <c r="D197" s="25"/>
      <c r="E197" s="25"/>
      <c r="F197" s="25"/>
      <c r="G197" s="25"/>
      <c r="H197" s="25"/>
      <c r="I197" s="25"/>
      <c r="J197" s="25"/>
      <c r="K197" s="25"/>
      <c r="L197" s="25"/>
      <c r="M197" s="25"/>
    </row>
    <row r="198" spans="1:13" ht="6" customHeight="1" x14ac:dyDescent="0.3"/>
    <row r="199" spans="1:13" ht="19.5" customHeight="1" x14ac:dyDescent="0.3">
      <c r="A199" s="25" t="s">
        <v>338</v>
      </c>
      <c r="C199" s="7"/>
      <c r="E199" s="25" t="s">
        <v>339</v>
      </c>
      <c r="F199" s="7"/>
    </row>
    <row r="201" spans="1:13" ht="19.5" customHeight="1" x14ac:dyDescent="0.3">
      <c r="A201" s="25" t="s">
        <v>340</v>
      </c>
      <c r="C201" s="7"/>
      <c r="E201" s="25" t="s">
        <v>341</v>
      </c>
      <c r="F201" s="7"/>
    </row>
    <row r="203" spans="1:13" ht="19.5" customHeight="1" x14ac:dyDescent="0.3">
      <c r="A203" s="25" t="s">
        <v>342</v>
      </c>
      <c r="C203" s="7"/>
      <c r="E203" s="25" t="s">
        <v>343</v>
      </c>
      <c r="F203" s="7"/>
    </row>
    <row r="205" spans="1:13" ht="19.5" customHeight="1" x14ac:dyDescent="0.3">
      <c r="A205" s="25" t="s">
        <v>344</v>
      </c>
      <c r="C205" s="7"/>
      <c r="E205" s="25" t="s">
        <v>335</v>
      </c>
      <c r="F205" s="7"/>
      <c r="G205" s="145" t="s">
        <v>336</v>
      </c>
      <c r="H205" s="580"/>
      <c r="I205" s="580"/>
      <c r="J205" s="580"/>
      <c r="K205" s="580"/>
    </row>
    <row r="206" spans="1:13" ht="19.5" customHeight="1" x14ac:dyDescent="0.3">
      <c r="H206" s="580"/>
      <c r="I206" s="580"/>
      <c r="J206" s="580"/>
      <c r="K206" s="580"/>
    </row>
    <row r="207" spans="1:13" ht="19.5" customHeight="1" x14ac:dyDescent="0.3">
      <c r="A207" s="25" t="s">
        <v>345</v>
      </c>
      <c r="C207" s="7"/>
      <c r="H207" s="570"/>
      <c r="I207" s="570"/>
      <c r="J207" s="570"/>
      <c r="K207" s="570"/>
    </row>
    <row r="209" spans="1:13" s="123" customFormat="1" ht="20.149999999999999" customHeight="1" x14ac:dyDescent="0.35">
      <c r="A209" s="107" t="s">
        <v>924</v>
      </c>
      <c r="B209" s="25"/>
      <c r="C209" s="25"/>
      <c r="D209" s="25"/>
      <c r="E209" s="25"/>
      <c r="F209" s="25"/>
      <c r="G209" s="25"/>
      <c r="H209" s="25"/>
      <c r="I209" s="25"/>
      <c r="J209" s="25"/>
      <c r="K209" s="25"/>
      <c r="L209" s="25"/>
      <c r="M209" s="25"/>
    </row>
    <row r="210" spans="1:13" s="123" customFormat="1" ht="6" customHeight="1" x14ac:dyDescent="0.35">
      <c r="A210" s="25"/>
      <c r="B210" s="25"/>
      <c r="C210" s="25"/>
      <c r="D210" s="25"/>
      <c r="E210" s="25"/>
      <c r="F210" s="25"/>
      <c r="G210" s="25"/>
      <c r="H210" s="25"/>
      <c r="I210" s="25"/>
      <c r="J210" s="25"/>
      <c r="K210" s="25"/>
      <c r="L210" s="25"/>
      <c r="M210" s="25"/>
    </row>
    <row r="211" spans="1:13" s="123" customFormat="1" ht="30.75" customHeight="1" x14ac:dyDescent="0.35">
      <c r="A211" s="586" t="s">
        <v>936</v>
      </c>
      <c r="B211" s="586"/>
      <c r="C211" s="586"/>
      <c r="D211" s="586"/>
      <c r="E211" s="586"/>
      <c r="F211" s="586"/>
      <c r="G211" s="586"/>
      <c r="H211" s="586"/>
      <c r="I211" s="586"/>
      <c r="J211" s="586"/>
      <c r="K211" s="586"/>
      <c r="L211" s="174"/>
      <c r="M211" s="174"/>
    </row>
    <row r="212" spans="1:13" s="123" customFormat="1" ht="6" customHeight="1" x14ac:dyDescent="0.35">
      <c r="A212" s="25"/>
      <c r="B212" s="25"/>
      <c r="C212" s="25"/>
      <c r="D212" s="25"/>
      <c r="E212" s="25"/>
      <c r="F212" s="25"/>
      <c r="G212" s="25"/>
      <c r="H212" s="25"/>
      <c r="I212" s="25"/>
      <c r="J212" s="25"/>
      <c r="K212" s="25"/>
      <c r="L212" s="25"/>
      <c r="M212" s="25"/>
    </row>
    <row r="213" spans="1:13" s="123" customFormat="1" ht="20.149999999999999" customHeight="1" x14ac:dyDescent="0.35">
      <c r="A213" s="613"/>
      <c r="B213" s="612"/>
      <c r="C213" s="612"/>
      <c r="D213" s="612"/>
      <c r="E213" s="612"/>
      <c r="F213" s="612"/>
      <c r="G213" s="612"/>
      <c r="H213" s="597" t="s">
        <v>346</v>
      </c>
      <c r="I213" s="598"/>
      <c r="J213" s="599"/>
      <c r="K213" s="175" t="s">
        <v>347</v>
      </c>
    </row>
    <row r="214" spans="1:13" s="123" customFormat="1" ht="20.149999999999999" customHeight="1" x14ac:dyDescent="0.35">
      <c r="A214" s="613" t="s">
        <v>348</v>
      </c>
      <c r="B214" s="612"/>
      <c r="C214" s="612"/>
      <c r="D214" s="612"/>
      <c r="E214" s="612"/>
      <c r="F214" s="612"/>
      <c r="G214" s="612"/>
      <c r="H214" s="619"/>
      <c r="I214" s="620"/>
      <c r="J214" s="621"/>
      <c r="K214" s="14"/>
    </row>
    <row r="215" spans="1:13" s="123" customFormat="1" ht="20.149999999999999" customHeight="1" x14ac:dyDescent="0.35">
      <c r="A215" s="622"/>
      <c r="B215" s="623"/>
      <c r="C215" s="623"/>
      <c r="D215" s="623"/>
      <c r="E215" s="623"/>
      <c r="F215" s="623"/>
      <c r="G215" s="623"/>
      <c r="H215" s="623"/>
      <c r="I215" s="623"/>
      <c r="J215" s="623"/>
      <c r="K215" s="624"/>
    </row>
    <row r="216" spans="1:13" s="123" customFormat="1" ht="20.149999999999999" customHeight="1" x14ac:dyDescent="0.35">
      <c r="A216" s="626" t="s">
        <v>349</v>
      </c>
      <c r="B216" s="627"/>
      <c r="C216" s="627"/>
      <c r="D216" s="628"/>
      <c r="E216" s="600" t="s">
        <v>350</v>
      </c>
      <c r="F216" s="601"/>
      <c r="G216" s="602"/>
      <c r="H216" s="619"/>
      <c r="I216" s="620"/>
      <c r="J216" s="621"/>
      <c r="K216" s="14"/>
    </row>
    <row r="217" spans="1:13" s="123" customFormat="1" ht="20.149999999999999" customHeight="1" x14ac:dyDescent="0.35">
      <c r="A217" s="629"/>
      <c r="B217" s="630"/>
      <c r="C217" s="630"/>
      <c r="D217" s="631"/>
      <c r="E217" s="600" t="s">
        <v>351</v>
      </c>
      <c r="F217" s="601"/>
      <c r="G217" s="602"/>
      <c r="H217" s="619"/>
      <c r="I217" s="620"/>
      <c r="J217" s="621"/>
      <c r="K217" s="14"/>
    </row>
    <row r="218" spans="1:13" s="123" customFormat="1" ht="20.149999999999999" customHeight="1" x14ac:dyDescent="0.35">
      <c r="A218" s="632"/>
      <c r="B218" s="633"/>
      <c r="C218" s="633"/>
      <c r="D218" s="634"/>
      <c r="E218" s="600" t="s">
        <v>352</v>
      </c>
      <c r="F218" s="601"/>
      <c r="G218" s="602"/>
      <c r="H218" s="619"/>
      <c r="I218" s="620"/>
      <c r="J218" s="621"/>
      <c r="K218" s="14"/>
    </row>
    <row r="219" spans="1:13" s="123" customFormat="1" ht="20.149999999999999" customHeight="1" x14ac:dyDescent="0.35">
      <c r="A219" s="622"/>
      <c r="B219" s="623"/>
      <c r="C219" s="623"/>
      <c r="D219" s="623"/>
      <c r="E219" s="623"/>
      <c r="F219" s="623"/>
      <c r="G219" s="623"/>
      <c r="H219" s="623"/>
      <c r="I219" s="623"/>
      <c r="J219" s="623"/>
      <c r="K219" s="624"/>
    </row>
    <row r="220" spans="1:13" s="123" customFormat="1" ht="20.149999999999999" customHeight="1" x14ac:dyDescent="0.35">
      <c r="A220" s="600" t="s">
        <v>353</v>
      </c>
      <c r="B220" s="601"/>
      <c r="C220" s="601"/>
      <c r="D220" s="601"/>
      <c r="E220" s="601"/>
      <c r="F220" s="601"/>
      <c r="G220" s="602"/>
      <c r="H220" s="619"/>
      <c r="I220" s="620"/>
      <c r="J220" s="621"/>
      <c r="K220" s="14"/>
    </row>
    <row r="221" spans="1:13" s="123" customFormat="1" ht="20.149999999999999" customHeight="1" x14ac:dyDescent="0.35">
      <c r="A221" s="622"/>
      <c r="B221" s="623"/>
      <c r="C221" s="623"/>
      <c r="D221" s="623"/>
      <c r="E221" s="623"/>
      <c r="F221" s="623"/>
      <c r="G221" s="623"/>
      <c r="H221" s="623"/>
      <c r="I221" s="623"/>
      <c r="J221" s="623"/>
      <c r="K221" s="624"/>
    </row>
    <row r="222" spans="1:13" s="123" customFormat="1" ht="20.149999999999999" customHeight="1" x14ac:dyDescent="0.35">
      <c r="A222" s="600" t="s">
        <v>354</v>
      </c>
      <c r="B222" s="601"/>
      <c r="C222" s="601"/>
      <c r="D222" s="601"/>
      <c r="E222" s="601"/>
      <c r="F222" s="601"/>
      <c r="G222" s="602"/>
      <c r="H222" s="619"/>
      <c r="I222" s="620"/>
      <c r="J222" s="621"/>
      <c r="K222" s="14"/>
    </row>
    <row r="223" spans="1:13" s="123" customFormat="1" ht="20.149999999999999" customHeight="1" x14ac:dyDescent="0.35">
      <c r="A223" s="622"/>
      <c r="B223" s="623"/>
      <c r="C223" s="623"/>
      <c r="D223" s="623"/>
      <c r="E223" s="623"/>
      <c r="F223" s="623"/>
      <c r="G223" s="623"/>
      <c r="H223" s="623"/>
      <c r="I223" s="623"/>
      <c r="J223" s="623"/>
      <c r="K223" s="624"/>
    </row>
    <row r="224" spans="1:13" s="123" customFormat="1" ht="20.149999999999999" customHeight="1" x14ac:dyDescent="0.35">
      <c r="A224" s="600" t="s">
        <v>355</v>
      </c>
      <c r="B224" s="601"/>
      <c r="C224" s="601"/>
      <c r="D224" s="601"/>
      <c r="E224" s="601"/>
      <c r="F224" s="601"/>
      <c r="G224" s="602"/>
      <c r="H224" s="619"/>
      <c r="I224" s="620"/>
      <c r="J224" s="621"/>
      <c r="K224" s="14"/>
    </row>
    <row r="225" spans="1:13" s="123" customFormat="1" ht="20.149999999999999" customHeight="1" x14ac:dyDescent="0.35">
      <c r="A225" s="622"/>
      <c r="B225" s="623"/>
      <c r="C225" s="623"/>
      <c r="D225" s="623"/>
      <c r="E225" s="623"/>
      <c r="F225" s="623"/>
      <c r="G225" s="623"/>
      <c r="H225" s="623"/>
      <c r="I225" s="623"/>
      <c r="J225" s="623"/>
      <c r="K225" s="624"/>
    </row>
    <row r="226" spans="1:13" s="123" customFormat="1" ht="20.149999999999999" customHeight="1" x14ac:dyDescent="0.35">
      <c r="A226" s="600" t="s">
        <v>356</v>
      </c>
      <c r="B226" s="601"/>
      <c r="C226" s="601"/>
      <c r="D226" s="601"/>
      <c r="E226" s="601"/>
      <c r="F226" s="601"/>
      <c r="G226" s="602"/>
      <c r="H226" s="619"/>
      <c r="I226" s="620"/>
      <c r="J226" s="621"/>
      <c r="K226" s="14"/>
    </row>
    <row r="227" spans="1:13" s="123" customFormat="1" ht="20.149999999999999" customHeight="1" x14ac:dyDescent="0.35">
      <c r="A227" s="622"/>
      <c r="B227" s="623"/>
      <c r="C227" s="623"/>
      <c r="D227" s="623"/>
      <c r="E227" s="623"/>
      <c r="F227" s="623"/>
      <c r="G227" s="623"/>
      <c r="H227" s="623"/>
      <c r="I227" s="623"/>
      <c r="J227" s="623"/>
      <c r="K227" s="624"/>
    </row>
    <row r="228" spans="1:13" s="123" customFormat="1" ht="20.149999999999999" customHeight="1" x14ac:dyDescent="0.35">
      <c r="A228" s="600" t="s">
        <v>357</v>
      </c>
      <c r="B228" s="601"/>
      <c r="C228" s="601"/>
      <c r="D228" s="601"/>
      <c r="E228" s="601"/>
      <c r="F228" s="601"/>
      <c r="G228" s="602"/>
      <c r="H228" s="619"/>
      <c r="I228" s="620"/>
      <c r="J228" s="621"/>
      <c r="K228" s="14"/>
    </row>
    <row r="229" spans="1:13" s="123" customFormat="1" ht="20.149999999999999" customHeight="1" x14ac:dyDescent="0.35">
      <c r="A229" s="622"/>
      <c r="B229" s="623"/>
      <c r="C229" s="623"/>
      <c r="D229" s="623"/>
      <c r="E229" s="623"/>
      <c r="F229" s="623"/>
      <c r="G229" s="623"/>
      <c r="H229" s="623"/>
      <c r="I229" s="623"/>
      <c r="J229" s="623"/>
      <c r="K229" s="624"/>
    </row>
    <row r="230" spans="1:13" s="123" customFormat="1" ht="20.149999999999999" customHeight="1" x14ac:dyDescent="0.35">
      <c r="A230" s="600" t="s">
        <v>358</v>
      </c>
      <c r="B230" s="601"/>
      <c r="C230" s="601"/>
      <c r="D230" s="601"/>
      <c r="E230" s="601"/>
      <c r="F230" s="601"/>
      <c r="G230" s="602"/>
      <c r="H230" s="619"/>
      <c r="I230" s="620"/>
      <c r="J230" s="621"/>
      <c r="K230" s="14"/>
    </row>
    <row r="231" spans="1:13" s="123" customFormat="1" ht="20.149999999999999" customHeight="1" x14ac:dyDescent="0.35">
      <c r="A231" s="622"/>
      <c r="B231" s="623"/>
      <c r="C231" s="623"/>
      <c r="D231" s="623"/>
      <c r="E231" s="623"/>
      <c r="F231" s="623"/>
      <c r="G231" s="623"/>
      <c r="H231" s="623"/>
      <c r="I231" s="623"/>
      <c r="J231" s="623"/>
      <c r="K231" s="624"/>
    </row>
    <row r="232" spans="1:13" s="123" customFormat="1" ht="20.149999999999999" customHeight="1" x14ac:dyDescent="0.35">
      <c r="A232" s="600" t="s">
        <v>359</v>
      </c>
      <c r="B232" s="601"/>
      <c r="C232" s="601"/>
      <c r="D232" s="601"/>
      <c r="E232" s="601"/>
      <c r="F232" s="601"/>
      <c r="G232" s="602"/>
      <c r="H232" s="619"/>
      <c r="I232" s="620"/>
      <c r="J232" s="621"/>
      <c r="K232" s="14"/>
    </row>
    <row r="233" spans="1:13" s="123" customFormat="1" ht="20.149999999999999" customHeight="1" x14ac:dyDescent="0.35">
      <c r="A233" s="622"/>
      <c r="B233" s="623"/>
      <c r="C233" s="623"/>
      <c r="D233" s="623"/>
      <c r="E233" s="623"/>
      <c r="F233" s="623"/>
      <c r="G233" s="623"/>
      <c r="H233" s="623"/>
      <c r="I233" s="623"/>
      <c r="J233" s="623"/>
      <c r="K233" s="624"/>
    </row>
    <row r="234" spans="1:13" s="123" customFormat="1" ht="20.149999999999999" customHeight="1" x14ac:dyDescent="0.35">
      <c r="A234" s="600" t="s">
        <v>360</v>
      </c>
      <c r="B234" s="601"/>
      <c r="C234" s="601"/>
      <c r="D234" s="601"/>
      <c r="E234" s="601"/>
      <c r="F234" s="601"/>
      <c r="G234" s="602"/>
      <c r="H234" s="619"/>
      <c r="I234" s="620"/>
      <c r="J234" s="621"/>
      <c r="K234" s="14"/>
    </row>
    <row r="235" spans="1:13" ht="19.5" customHeight="1" x14ac:dyDescent="0.35">
      <c r="A235" s="176" t="s">
        <v>361</v>
      </c>
      <c r="B235" s="151"/>
      <c r="C235" s="151"/>
      <c r="D235" s="151"/>
      <c r="E235" s="151"/>
      <c r="F235" s="151"/>
      <c r="G235" s="151"/>
      <c r="H235" s="151"/>
      <c r="I235" s="151"/>
      <c r="J235" s="151"/>
      <c r="K235" s="177"/>
    </row>
    <row r="236" spans="1:13" s="123" customFormat="1" ht="20.149999999999999" customHeight="1" x14ac:dyDescent="0.35">
      <c r="A236" s="25"/>
      <c r="B236" s="25"/>
      <c r="C236" s="25"/>
      <c r="D236" s="25"/>
      <c r="E236" s="25"/>
      <c r="F236" s="25"/>
      <c r="G236" s="25"/>
      <c r="H236" s="18"/>
      <c r="I236" s="18"/>
      <c r="J236" s="18"/>
      <c r="K236" s="65"/>
    </row>
    <row r="237" spans="1:13" s="123" customFormat="1" ht="20.149999999999999" customHeight="1" x14ac:dyDescent="0.35">
      <c r="A237" s="107" t="s">
        <v>925</v>
      </c>
      <c r="B237" s="25"/>
      <c r="C237" s="25"/>
      <c r="D237" s="25"/>
      <c r="E237" s="25"/>
      <c r="F237" s="25"/>
      <c r="G237" s="25"/>
      <c r="H237" s="25"/>
      <c r="I237" s="25"/>
      <c r="J237" s="25"/>
      <c r="K237" s="25"/>
      <c r="L237" s="25"/>
      <c r="M237" s="25"/>
    </row>
    <row r="238" spans="1:13" s="123" customFormat="1" ht="6" customHeight="1" x14ac:dyDescent="0.35">
      <c r="A238" s="107"/>
      <c r="B238" s="25"/>
      <c r="C238" s="25"/>
      <c r="D238" s="25"/>
      <c r="E238" s="25"/>
      <c r="F238" s="25"/>
      <c r="G238" s="25"/>
      <c r="H238" s="25"/>
      <c r="I238" s="25"/>
      <c r="J238" s="25"/>
      <c r="K238" s="25"/>
      <c r="L238" s="25"/>
      <c r="M238" s="25"/>
    </row>
    <row r="239" spans="1:13" s="123" customFormat="1" ht="20.149999999999999" customHeight="1" x14ac:dyDescent="0.35">
      <c r="A239" s="25" t="s">
        <v>362</v>
      </c>
      <c r="B239" s="25"/>
      <c r="C239" s="25"/>
      <c r="D239" s="25"/>
      <c r="E239" s="25"/>
      <c r="F239" s="25"/>
      <c r="G239" s="25"/>
      <c r="H239" s="25"/>
      <c r="I239" s="25"/>
      <c r="J239" s="25"/>
      <c r="K239" s="25"/>
      <c r="L239" s="25"/>
      <c r="M239" s="25"/>
    </row>
    <row r="240" spans="1:13" s="123" customFormat="1" ht="6" customHeight="1" x14ac:dyDescent="0.35">
      <c r="A240" s="25"/>
      <c r="B240" s="25"/>
      <c r="C240" s="25"/>
      <c r="D240" s="25"/>
      <c r="E240" s="25"/>
      <c r="F240" s="25"/>
      <c r="G240" s="25"/>
      <c r="H240" s="25"/>
      <c r="I240" s="25"/>
      <c r="J240" s="25"/>
      <c r="K240" s="25"/>
      <c r="L240" s="25"/>
      <c r="M240" s="25"/>
    </row>
    <row r="241" spans="1:13" s="123" customFormat="1" ht="20.149999999999999" customHeight="1" x14ac:dyDescent="0.35">
      <c r="A241" s="613" t="s">
        <v>363</v>
      </c>
      <c r="B241" s="612"/>
      <c r="C241" s="612"/>
      <c r="D241" s="612"/>
      <c r="E241" s="612"/>
      <c r="F241" s="612"/>
      <c r="G241" s="612"/>
      <c r="H241" s="612"/>
      <c r="I241" s="616" t="s">
        <v>364</v>
      </c>
      <c r="J241" s="617"/>
      <c r="K241" s="617"/>
      <c r="L241" s="25"/>
      <c r="M241" s="25"/>
    </row>
    <row r="242" spans="1:13" s="123" customFormat="1" ht="20.149999999999999" customHeight="1" x14ac:dyDescent="0.35">
      <c r="A242" s="613"/>
      <c r="B242" s="612"/>
      <c r="C242" s="612"/>
      <c r="D242" s="612"/>
      <c r="E242" s="612"/>
      <c r="F242" s="612"/>
      <c r="G242" s="612"/>
      <c r="H242" s="612"/>
      <c r="I242" s="612"/>
      <c r="J242" s="612"/>
      <c r="K242" s="612"/>
      <c r="L242" s="25"/>
      <c r="M242" s="25"/>
    </row>
    <row r="243" spans="1:13" s="123" customFormat="1" ht="20.149999999999999" customHeight="1" x14ac:dyDescent="0.35">
      <c r="A243" s="613" t="s">
        <v>365</v>
      </c>
      <c r="B243" s="612"/>
      <c r="C243" s="612"/>
      <c r="D243" s="612"/>
      <c r="E243" s="612"/>
      <c r="F243" s="612"/>
      <c r="G243" s="612"/>
      <c r="H243" s="612"/>
      <c r="I243" s="618"/>
      <c r="J243" s="615"/>
      <c r="K243" s="615"/>
      <c r="L243" s="25"/>
      <c r="M243" s="25"/>
    </row>
    <row r="244" spans="1:13" s="123" customFormat="1" ht="20.149999999999999" customHeight="1" x14ac:dyDescent="0.35">
      <c r="A244" s="613"/>
      <c r="B244" s="612"/>
      <c r="C244" s="612"/>
      <c r="D244" s="612"/>
      <c r="E244" s="612"/>
      <c r="F244" s="612"/>
      <c r="G244" s="612"/>
      <c r="H244" s="612"/>
      <c r="I244" s="612"/>
      <c r="J244" s="612"/>
      <c r="K244" s="612"/>
      <c r="L244" s="25"/>
      <c r="M244" s="25"/>
    </row>
    <row r="245" spans="1:13" s="123" customFormat="1" ht="20.149999999999999" customHeight="1" x14ac:dyDescent="0.35">
      <c r="A245" s="613" t="s">
        <v>366</v>
      </c>
      <c r="B245" s="612"/>
      <c r="C245" s="612"/>
      <c r="D245" s="612"/>
      <c r="E245" s="612"/>
      <c r="F245" s="612"/>
      <c r="G245" s="612"/>
      <c r="H245" s="612"/>
      <c r="I245" s="614"/>
      <c r="J245" s="615"/>
      <c r="K245" s="615"/>
      <c r="L245" s="25"/>
      <c r="M245" s="25"/>
    </row>
    <row r="246" spans="1:13" s="123" customFormat="1" ht="20.149999999999999" customHeight="1" x14ac:dyDescent="0.35">
      <c r="A246" s="613"/>
      <c r="B246" s="612"/>
      <c r="C246" s="612"/>
      <c r="D246" s="612"/>
      <c r="E246" s="612"/>
      <c r="F246" s="612"/>
      <c r="G246" s="612"/>
      <c r="H246" s="612"/>
      <c r="I246" s="612"/>
      <c r="J246" s="612"/>
      <c r="K246" s="612"/>
      <c r="L246" s="25"/>
      <c r="M246" s="25"/>
    </row>
    <row r="247" spans="1:13" s="123" customFormat="1" ht="20.149999999999999" customHeight="1" x14ac:dyDescent="0.35">
      <c r="A247" s="613" t="s">
        <v>367</v>
      </c>
      <c r="B247" s="612"/>
      <c r="C247" s="612"/>
      <c r="D247" s="612"/>
      <c r="E247" s="612"/>
      <c r="F247" s="612"/>
      <c r="G247" s="612"/>
      <c r="H247" s="612"/>
      <c r="I247" s="614"/>
      <c r="J247" s="615"/>
      <c r="K247" s="615"/>
      <c r="L247" s="25"/>
      <c r="M247" s="25"/>
    </row>
    <row r="248" spans="1:13" s="123" customFormat="1" ht="20.149999999999999" customHeight="1" x14ac:dyDescent="0.35">
      <c r="A248" s="613"/>
      <c r="B248" s="612"/>
      <c r="C248" s="612"/>
      <c r="D248" s="612"/>
      <c r="E248" s="612"/>
      <c r="F248" s="612"/>
      <c r="G248" s="612"/>
      <c r="H248" s="612"/>
      <c r="I248" s="612"/>
      <c r="J248" s="612"/>
      <c r="K248" s="612"/>
      <c r="L248" s="25"/>
      <c r="M248" s="25"/>
    </row>
    <row r="249" spans="1:13" s="123" customFormat="1" ht="20.149999999999999" customHeight="1" x14ac:dyDescent="0.35">
      <c r="A249" s="613" t="s">
        <v>368</v>
      </c>
      <c r="B249" s="612"/>
      <c r="C249" s="612"/>
      <c r="D249" s="612"/>
      <c r="E249" s="612"/>
      <c r="F249" s="612"/>
      <c r="G249" s="612"/>
      <c r="H249" s="612"/>
      <c r="I249" s="614"/>
      <c r="J249" s="615"/>
      <c r="K249" s="615"/>
      <c r="L249" s="25"/>
      <c r="M249" s="25"/>
    </row>
    <row r="250" spans="1:13" s="123" customFormat="1" ht="20.149999999999999" customHeight="1" x14ac:dyDescent="0.35">
      <c r="A250" s="613"/>
      <c r="B250" s="612"/>
      <c r="C250" s="612"/>
      <c r="D250" s="612"/>
      <c r="E250" s="612"/>
      <c r="F250" s="612"/>
      <c r="G250" s="612"/>
      <c r="H250" s="612"/>
      <c r="I250" s="612"/>
      <c r="J250" s="612"/>
      <c r="K250" s="612"/>
      <c r="L250" s="25"/>
      <c r="M250" s="25"/>
    </row>
    <row r="251" spans="1:13" s="123" customFormat="1" ht="20.149999999999999" customHeight="1" x14ac:dyDescent="0.35">
      <c r="A251" s="613" t="s">
        <v>369</v>
      </c>
      <c r="B251" s="612"/>
      <c r="C251" s="612"/>
      <c r="D251" s="612"/>
      <c r="E251" s="612"/>
      <c r="F251" s="612"/>
      <c r="G251" s="612"/>
      <c r="H251" s="612"/>
      <c r="I251" s="614"/>
      <c r="J251" s="615"/>
      <c r="K251" s="615"/>
      <c r="L251" s="25"/>
      <c r="M251" s="25"/>
    </row>
    <row r="252" spans="1:13" s="123" customFormat="1" ht="20.149999999999999" customHeight="1" x14ac:dyDescent="0.35">
      <c r="A252" s="613"/>
      <c r="B252" s="612"/>
      <c r="C252" s="612"/>
      <c r="D252" s="612"/>
      <c r="E252" s="612"/>
      <c r="F252" s="612"/>
      <c r="G252" s="612"/>
      <c r="H252" s="612"/>
      <c r="I252" s="612"/>
      <c r="J252" s="612"/>
      <c r="K252" s="612"/>
      <c r="L252" s="25"/>
      <c r="M252" s="25"/>
    </row>
    <row r="253" spans="1:13" s="123" customFormat="1" ht="20.149999999999999" customHeight="1" x14ac:dyDescent="0.35">
      <c r="A253" s="613" t="s">
        <v>370</v>
      </c>
      <c r="B253" s="612"/>
      <c r="C253" s="612"/>
      <c r="D253" s="612"/>
      <c r="E253" s="612"/>
      <c r="F253" s="612"/>
      <c r="G253" s="612"/>
      <c r="H253" s="612"/>
      <c r="I253" s="614"/>
      <c r="J253" s="615"/>
      <c r="K253" s="615"/>
      <c r="L253" s="25"/>
      <c r="M253" s="25"/>
    </row>
    <row r="254" spans="1:13" s="123" customFormat="1" ht="20.149999999999999" customHeight="1" x14ac:dyDescent="0.35">
      <c r="A254" s="611"/>
      <c r="B254" s="612"/>
      <c r="C254" s="612"/>
      <c r="D254" s="612"/>
      <c r="E254" s="612"/>
      <c r="F254" s="612"/>
      <c r="G254" s="612"/>
      <c r="H254" s="612"/>
      <c r="I254" s="612"/>
      <c r="J254" s="612"/>
      <c r="K254" s="612"/>
      <c r="L254" s="25"/>
      <c r="M254" s="25"/>
    </row>
    <row r="255" spans="1:13" s="123" customFormat="1" ht="20.149999999999999" customHeight="1" x14ac:dyDescent="0.35">
      <c r="A255" s="613" t="s">
        <v>927</v>
      </c>
      <c r="B255" s="612"/>
      <c r="C255" s="612"/>
      <c r="D255" s="612"/>
      <c r="E255" s="612"/>
      <c r="F255" s="612"/>
      <c r="G255" s="612"/>
      <c r="H255" s="612"/>
      <c r="I255" s="614"/>
      <c r="J255" s="615"/>
      <c r="K255" s="615"/>
      <c r="L255" s="25"/>
      <c r="M255" s="25"/>
    </row>
    <row r="256" spans="1:13" s="123" customFormat="1" ht="20.149999999999999" customHeight="1" x14ac:dyDescent="0.35">
      <c r="A256" s="613"/>
      <c r="B256" s="612"/>
      <c r="C256" s="612"/>
      <c r="D256" s="612"/>
      <c r="E256" s="612"/>
      <c r="F256" s="612"/>
      <c r="G256" s="612"/>
      <c r="H256" s="612"/>
      <c r="I256" s="612"/>
      <c r="J256" s="612"/>
      <c r="K256" s="612"/>
      <c r="L256" s="25"/>
      <c r="M256" s="25"/>
    </row>
    <row r="257" spans="1:13" s="123" customFormat="1" ht="20.149999999999999" customHeight="1" x14ac:dyDescent="0.35">
      <c r="A257" s="613" t="s">
        <v>928</v>
      </c>
      <c r="B257" s="612"/>
      <c r="C257" s="612"/>
      <c r="D257" s="612"/>
      <c r="E257" s="612"/>
      <c r="F257" s="612"/>
      <c r="G257" s="612"/>
      <c r="H257" s="612"/>
      <c r="I257" s="614"/>
      <c r="J257" s="615"/>
      <c r="K257" s="615"/>
      <c r="L257" s="25"/>
      <c r="M257" s="25"/>
    </row>
    <row r="258" spans="1:13" s="123" customFormat="1" ht="20.149999999999999" customHeight="1" x14ac:dyDescent="0.35">
      <c r="A258" s="613"/>
      <c r="B258" s="612"/>
      <c r="C258" s="612"/>
      <c r="D258" s="612"/>
      <c r="E258" s="612"/>
      <c r="F258" s="612"/>
      <c r="G258" s="612"/>
      <c r="H258" s="612"/>
      <c r="I258" s="612"/>
      <c r="J258" s="612"/>
      <c r="K258" s="612"/>
      <c r="L258" s="25"/>
      <c r="M258" s="25"/>
    </row>
    <row r="259" spans="1:13" s="123" customFormat="1" ht="20.149999999999999" customHeight="1" x14ac:dyDescent="0.35">
      <c r="A259" s="613" t="s">
        <v>371</v>
      </c>
      <c r="B259" s="612"/>
      <c r="C259" s="612"/>
      <c r="D259" s="612"/>
      <c r="E259" s="612"/>
      <c r="F259" s="612"/>
      <c r="G259" s="612"/>
      <c r="H259" s="612"/>
      <c r="I259" s="614"/>
      <c r="J259" s="615"/>
      <c r="K259" s="615"/>
      <c r="L259" s="25"/>
      <c r="M259" s="25"/>
    </row>
    <row r="260" spans="1:13" s="123" customFormat="1" ht="20.149999999999999" customHeight="1" x14ac:dyDescent="0.35">
      <c r="A260" s="611"/>
      <c r="B260" s="612"/>
      <c r="C260" s="612"/>
      <c r="D260" s="612"/>
      <c r="E260" s="612"/>
      <c r="F260" s="612"/>
      <c r="G260" s="612"/>
      <c r="H260" s="612"/>
      <c r="I260" s="612"/>
      <c r="J260" s="612"/>
      <c r="K260" s="612"/>
      <c r="L260" s="25"/>
      <c r="M260" s="25"/>
    </row>
    <row r="261" spans="1:13" s="123" customFormat="1" ht="20.149999999999999" customHeight="1" x14ac:dyDescent="0.35">
      <c r="A261" s="613" t="s">
        <v>372</v>
      </c>
      <c r="B261" s="612"/>
      <c r="C261" s="612"/>
      <c r="D261" s="612"/>
      <c r="E261" s="612"/>
      <c r="F261" s="612"/>
      <c r="G261" s="612"/>
      <c r="H261" s="612"/>
      <c r="I261" s="614"/>
      <c r="J261" s="615"/>
      <c r="K261" s="615"/>
      <c r="L261" s="25"/>
      <c r="M261" s="25"/>
    </row>
    <row r="262" spans="1:13" s="123" customFormat="1" ht="20.149999999999999" customHeight="1" x14ac:dyDescent="0.35">
      <c r="A262" s="176" t="s">
        <v>929</v>
      </c>
      <c r="B262" s="151"/>
      <c r="C262" s="151"/>
      <c r="D262" s="151"/>
      <c r="E262" s="151"/>
      <c r="F262" s="151"/>
      <c r="G262" s="151"/>
      <c r="H262" s="151"/>
      <c r="I262" s="151"/>
      <c r="J262" s="151"/>
      <c r="K262" s="177"/>
      <c r="L262" s="25"/>
      <c r="M262" s="25"/>
    </row>
    <row r="263" spans="1:13" s="123" customFormat="1" ht="20.149999999999999" customHeight="1" x14ac:dyDescent="0.35">
      <c r="A263" s="178" t="s">
        <v>930</v>
      </c>
      <c r="B263" s="98"/>
      <c r="C263" s="98"/>
      <c r="D263" s="98"/>
      <c r="E263" s="98"/>
      <c r="F263" s="98"/>
      <c r="G263" s="98"/>
      <c r="H263" s="98"/>
      <c r="I263" s="98"/>
      <c r="J263" s="98"/>
      <c r="K263" s="179"/>
      <c r="L263" s="25"/>
      <c r="M263" s="25"/>
    </row>
    <row r="264" spans="1:13" s="123" customFormat="1" ht="20.149999999999999" customHeight="1" x14ac:dyDescent="0.35">
      <c r="A264" s="178" t="s">
        <v>931</v>
      </c>
      <c r="B264" s="98"/>
      <c r="C264" s="98"/>
      <c r="D264" s="98"/>
      <c r="E264" s="98"/>
      <c r="F264" s="98"/>
      <c r="G264" s="98"/>
      <c r="H264" s="98"/>
      <c r="I264" s="98"/>
      <c r="J264" s="98"/>
      <c r="K264" s="179"/>
      <c r="L264" s="25"/>
      <c r="M264" s="25"/>
    </row>
    <row r="265" spans="1:13" s="123" customFormat="1" ht="20.149999999999999" customHeight="1" x14ac:dyDescent="0.35">
      <c r="A265" s="178" t="s">
        <v>373</v>
      </c>
      <c r="B265" s="98"/>
      <c r="C265" s="98"/>
      <c r="D265" s="98"/>
      <c r="E265" s="98"/>
      <c r="F265" s="98"/>
      <c r="G265" s="98"/>
      <c r="H265" s="98"/>
      <c r="I265" s="98"/>
      <c r="J265" s="98"/>
      <c r="K265" s="179"/>
      <c r="L265" s="25"/>
      <c r="M265" s="25"/>
    </row>
    <row r="267" spans="1:13" s="123" customFormat="1" ht="20.149999999999999" customHeight="1" x14ac:dyDescent="0.35">
      <c r="A267" s="107" t="s">
        <v>926</v>
      </c>
      <c r="B267" s="25"/>
      <c r="C267" s="25"/>
      <c r="D267" s="25"/>
      <c r="E267" s="25"/>
      <c r="F267" s="25"/>
      <c r="G267" s="25"/>
      <c r="H267" s="25"/>
      <c r="I267" s="25"/>
      <c r="J267" s="25"/>
      <c r="K267" s="25"/>
      <c r="L267" s="25"/>
      <c r="M267" s="25"/>
    </row>
    <row r="268" spans="1:13" ht="6" customHeight="1" x14ac:dyDescent="0.3"/>
    <row r="269" spans="1:13" ht="19.5" customHeight="1" x14ac:dyDescent="0.3">
      <c r="A269" s="25" t="s">
        <v>374</v>
      </c>
      <c r="D269" s="7"/>
      <c r="E269" s="25" t="s">
        <v>375</v>
      </c>
    </row>
    <row r="271" spans="1:13" ht="19.5" customHeight="1" x14ac:dyDescent="0.3">
      <c r="A271" s="25" t="s">
        <v>376</v>
      </c>
      <c r="D271" s="7"/>
    </row>
    <row r="273" spans="1:13" ht="19.5" customHeight="1" x14ac:dyDescent="0.3">
      <c r="A273" s="25" t="s">
        <v>377</v>
      </c>
      <c r="D273" s="7"/>
    </row>
    <row r="275" spans="1:13" ht="19.5" customHeight="1" x14ac:dyDescent="0.3">
      <c r="A275" s="25" t="s">
        <v>378</v>
      </c>
      <c r="D275" s="7"/>
    </row>
    <row r="276" spans="1:13" ht="6" customHeight="1" x14ac:dyDescent="0.3"/>
    <row r="277" spans="1:13" ht="19.5" customHeight="1" x14ac:dyDescent="0.3">
      <c r="E277" s="7"/>
      <c r="F277" s="25" t="s">
        <v>379</v>
      </c>
      <c r="G277" s="7"/>
      <c r="H277" s="25" t="s">
        <v>380</v>
      </c>
      <c r="I277" s="7"/>
      <c r="J277" s="25" t="s">
        <v>381</v>
      </c>
      <c r="K277" s="7"/>
      <c r="L277" s="25" t="s">
        <v>382</v>
      </c>
    </row>
    <row r="278" spans="1:13" ht="6" customHeight="1" x14ac:dyDescent="0.3"/>
    <row r="279" spans="1:13" ht="19.5" customHeight="1" x14ac:dyDescent="0.3">
      <c r="A279" s="25" t="s">
        <v>383</v>
      </c>
      <c r="D279" s="7"/>
    </row>
    <row r="280" spans="1:13" ht="6" customHeight="1" x14ac:dyDescent="0.3"/>
    <row r="281" spans="1:13" ht="19.5" customHeight="1" x14ac:dyDescent="0.3">
      <c r="E281" s="7"/>
      <c r="F281" s="25" t="s">
        <v>384</v>
      </c>
      <c r="G281" s="7"/>
      <c r="H281" s="25" t="s">
        <v>380</v>
      </c>
      <c r="I281" s="7"/>
      <c r="J281" s="25" t="s">
        <v>381</v>
      </c>
      <c r="K281" s="7"/>
      <c r="L281" s="25" t="s">
        <v>382</v>
      </c>
    </row>
    <row r="282" spans="1:13" ht="6" customHeight="1" x14ac:dyDescent="0.3"/>
    <row r="283" spans="1:13" s="123" customFormat="1" ht="58" customHeight="1" x14ac:dyDescent="0.35">
      <c r="A283" s="625" t="s">
        <v>385</v>
      </c>
      <c r="B283" s="625"/>
      <c r="C283" s="625"/>
      <c r="D283" s="625"/>
      <c r="E283" s="625"/>
      <c r="F283" s="625"/>
      <c r="G283" s="625"/>
      <c r="H283" s="625"/>
      <c r="I283" s="625"/>
      <c r="J283" s="625"/>
      <c r="K283" s="625"/>
      <c r="L283" s="81"/>
      <c r="M283" s="81"/>
    </row>
    <row r="284" spans="1:13" ht="6" customHeight="1" x14ac:dyDescent="0.3"/>
    <row r="285" spans="1:13" s="123" customFormat="1" ht="20.149999999999999" customHeight="1" x14ac:dyDescent="0.35">
      <c r="A285" s="25" t="s">
        <v>386</v>
      </c>
      <c r="B285" s="25"/>
      <c r="C285" s="25"/>
      <c r="D285" s="25"/>
      <c r="E285" s="25"/>
      <c r="F285" s="25"/>
      <c r="G285" s="25"/>
      <c r="H285" s="25"/>
      <c r="I285" s="25"/>
      <c r="J285" s="25"/>
      <c r="K285" s="25"/>
      <c r="L285" s="25"/>
      <c r="M285" s="25"/>
    </row>
    <row r="286" spans="1:13" s="123" customFormat="1" ht="137.15" customHeight="1" x14ac:dyDescent="0.35">
      <c r="A286" s="570"/>
      <c r="B286" s="570"/>
      <c r="C286" s="570"/>
      <c r="D286" s="570"/>
      <c r="E286" s="570"/>
      <c r="F286" s="570"/>
      <c r="G286" s="570"/>
      <c r="H286" s="570"/>
      <c r="I286" s="570"/>
      <c r="J286" s="570"/>
      <c r="K286" s="570"/>
    </row>
  </sheetData>
  <sheetProtection algorithmName="SHA-512" hashValue="dGXgmrUGmGw3Y33it2ZUw37xbXE1/8Jt6r86p4qoKX09q+0q4r821Vt2oEYgib2LTXjMDLDP2CY4D4W4BZh9Sg==" saltValue="+bO6YpV0xhR9+ECXGyfQ8Q==" spinCount="100000" sheet="1" objects="1" scenarios="1"/>
  <mergeCells count="122">
    <mergeCell ref="A147:F147"/>
    <mergeCell ref="A176:D176"/>
    <mergeCell ref="A1:M1"/>
    <mergeCell ref="A2:M2"/>
    <mergeCell ref="B173:D173"/>
    <mergeCell ref="B174:D174"/>
    <mergeCell ref="B175:D175"/>
    <mergeCell ref="B167:D167"/>
    <mergeCell ref="D161:E161"/>
    <mergeCell ref="B161:C161"/>
    <mergeCell ref="B168:D168"/>
    <mergeCell ref="B169:D169"/>
    <mergeCell ref="B170:D170"/>
    <mergeCell ref="E8:M8"/>
    <mergeCell ref="B172:D172"/>
    <mergeCell ref="E7:M7"/>
    <mergeCell ref="A38:G38"/>
    <mergeCell ref="H38:M38"/>
    <mergeCell ref="E40:M40"/>
    <mergeCell ref="E42:M42"/>
    <mergeCell ref="B171:D171"/>
    <mergeCell ref="B158:C158"/>
    <mergeCell ref="B159:C159"/>
    <mergeCell ref="D155:E155"/>
    <mergeCell ref="D156:E156"/>
    <mergeCell ref="D157:E157"/>
    <mergeCell ref="D158:E158"/>
    <mergeCell ref="D159:E159"/>
    <mergeCell ref="B155:C155"/>
    <mergeCell ref="B156:C156"/>
    <mergeCell ref="B157:C157"/>
    <mergeCell ref="B154:C154"/>
    <mergeCell ref="D154:E154"/>
    <mergeCell ref="A213:G213"/>
    <mergeCell ref="H213:J213"/>
    <mergeCell ref="B160:C160"/>
    <mergeCell ref="D160:E160"/>
    <mergeCell ref="F172:K172"/>
    <mergeCell ref="H214:J214"/>
    <mergeCell ref="H218:J218"/>
    <mergeCell ref="A215:K215"/>
    <mergeCell ref="H205:K207"/>
    <mergeCell ref="G193:K193"/>
    <mergeCell ref="A283:K283"/>
    <mergeCell ref="A286:K286"/>
    <mergeCell ref="A211:K211"/>
    <mergeCell ref="A219:K219"/>
    <mergeCell ref="H220:J220"/>
    <mergeCell ref="H222:J222"/>
    <mergeCell ref="A221:K221"/>
    <mergeCell ref="A214:G214"/>
    <mergeCell ref="A216:D218"/>
    <mergeCell ref="E216:G216"/>
    <mergeCell ref="E217:G217"/>
    <mergeCell ref="E218:G218"/>
    <mergeCell ref="H216:J216"/>
    <mergeCell ref="H217:J217"/>
    <mergeCell ref="A227:K227"/>
    <mergeCell ref="A224:G224"/>
    <mergeCell ref="A226:G226"/>
    <mergeCell ref="H224:J224"/>
    <mergeCell ref="H226:J226"/>
    <mergeCell ref="A225:K225"/>
    <mergeCell ref="A223:K223"/>
    <mergeCell ref="A220:G220"/>
    <mergeCell ref="A222:G222"/>
    <mergeCell ref="A232:G232"/>
    <mergeCell ref="A234:G234"/>
    <mergeCell ref="H232:J232"/>
    <mergeCell ref="H234:J234"/>
    <mergeCell ref="A233:K233"/>
    <mergeCell ref="A231:K231"/>
    <mergeCell ref="A228:G228"/>
    <mergeCell ref="A230:G230"/>
    <mergeCell ref="H228:J228"/>
    <mergeCell ref="H230:J230"/>
    <mergeCell ref="A229:K229"/>
    <mergeCell ref="A245:H245"/>
    <mergeCell ref="I245:K245"/>
    <mergeCell ref="A246:K246"/>
    <mergeCell ref="A247:H247"/>
    <mergeCell ref="I247:K247"/>
    <mergeCell ref="A241:H241"/>
    <mergeCell ref="I241:K241"/>
    <mergeCell ref="A242:K242"/>
    <mergeCell ref="A243:H243"/>
    <mergeCell ref="I243:K243"/>
    <mergeCell ref="A146:F146"/>
    <mergeCell ref="A148:F148"/>
    <mergeCell ref="A260:K260"/>
    <mergeCell ref="A261:H261"/>
    <mergeCell ref="I261:K261"/>
    <mergeCell ref="A256:K256"/>
    <mergeCell ref="A257:H257"/>
    <mergeCell ref="I257:K257"/>
    <mergeCell ref="A258:K258"/>
    <mergeCell ref="A259:H259"/>
    <mergeCell ref="I259:K259"/>
    <mergeCell ref="A252:K252"/>
    <mergeCell ref="A253:H253"/>
    <mergeCell ref="I253:K253"/>
    <mergeCell ref="A254:K254"/>
    <mergeCell ref="A255:H255"/>
    <mergeCell ref="I255:K255"/>
    <mergeCell ref="A248:K248"/>
    <mergeCell ref="A249:H249"/>
    <mergeCell ref="I249:K249"/>
    <mergeCell ref="A250:K250"/>
    <mergeCell ref="A251:H251"/>
    <mergeCell ref="I251:K251"/>
    <mergeCell ref="A244:K244"/>
    <mergeCell ref="A143:A145"/>
    <mergeCell ref="H10:M10"/>
    <mergeCell ref="A14:M14"/>
    <mergeCell ref="A85:F85"/>
    <mergeCell ref="A141:F141"/>
    <mergeCell ref="A116:F116"/>
    <mergeCell ref="A117:F117"/>
    <mergeCell ref="A92:F92"/>
    <mergeCell ref="A142:F142"/>
    <mergeCell ref="A118:A119"/>
    <mergeCell ref="A93:A94"/>
  </mergeCells>
  <dataValidations count="3">
    <dataValidation type="whole" operator="greaterThanOrEqual" allowBlank="1" showInputMessage="1" showErrorMessage="1" sqref="E81:E82 B120:C139 E70:E79 B95:C114" xr:uid="{3C148187-F216-43E3-B2EA-0C78B9A492C0}">
      <formula1>0</formula1>
    </dataValidation>
    <dataValidation allowBlank="1" showErrorMessage="1" sqref="A70:C73 A95:A114 A120:A139" xr:uid="{4DD4B4CB-92BA-44F0-933C-F5FBD794E24B}"/>
    <dataValidation type="list" showErrorMessage="1" sqref="K281 E10 E12 B20 C22 E22 G22 B24 B26 B28 B30 B32 B34 B36 B48 B50 B54 B56 B60 B62 B181 B183 B185 B187 B189 B191 B193 E181 E183 E185 E187 E189 E191 E193 C199 C201 C203 C205 C207 F199 F201 F205 D269 D271 D273 D275 E277 G277 I277 K277 D279 E281 G281 I281 F203" xr:uid="{415AD0F0-FAAC-44CE-8EB2-6CFA69C2829A}">
      <formula1>"X"</formula1>
    </dataValidation>
  </dataValidations>
  <pageMargins left="0.7" right="0.7" top="0.75" bottom="0.75" header="0.3" footer="0.3"/>
  <pageSetup scale="46" fitToHeight="0" orientation="portrait" r:id="rId1"/>
  <headerFooter>
    <oddFooter>Page &amp;P of &amp;N</oddFooter>
  </headerFooter>
  <rowBreaks count="4" manualBreakCount="4">
    <brk id="87" max="16383" man="1"/>
    <brk id="162" max="16383" man="1"/>
    <brk id="208" max="16383" man="1"/>
    <brk id="2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497C-8E04-45C5-9F9F-7A2645819572}">
  <dimension ref="A1:O37"/>
  <sheetViews>
    <sheetView zoomScaleNormal="100" workbookViewId="0">
      <selection activeCell="F9" sqref="F9:G9"/>
    </sheetView>
  </sheetViews>
  <sheetFormatPr defaultColWidth="9.1796875" defaultRowHeight="19.5" customHeight="1" x14ac:dyDescent="0.3"/>
  <cols>
    <col min="1" max="13" width="9.1796875" style="25"/>
    <col min="14" max="14" width="0.81640625" style="25" customWidth="1"/>
    <col min="15" max="16384" width="9.1796875" style="25"/>
  </cols>
  <sheetData>
    <row r="1" spans="1:15" ht="15" customHeight="1" x14ac:dyDescent="0.3">
      <c r="A1" s="556" t="s">
        <v>387</v>
      </c>
      <c r="B1" s="556"/>
      <c r="C1" s="556"/>
      <c r="D1" s="556"/>
      <c r="E1" s="556"/>
      <c r="F1" s="556"/>
      <c r="G1" s="556"/>
      <c r="H1" s="556"/>
      <c r="I1" s="556"/>
      <c r="J1" s="556"/>
      <c r="K1" s="556"/>
      <c r="L1" s="556"/>
      <c r="M1" s="556"/>
      <c r="N1" s="107"/>
      <c r="O1" s="107"/>
    </row>
    <row r="2" spans="1:15" ht="15" customHeight="1" x14ac:dyDescent="0.3">
      <c r="A2" s="556" t="s">
        <v>25</v>
      </c>
      <c r="B2" s="556"/>
      <c r="C2" s="556"/>
      <c r="D2" s="556"/>
      <c r="E2" s="556"/>
      <c r="F2" s="556"/>
      <c r="G2" s="556"/>
      <c r="H2" s="556"/>
      <c r="I2" s="556"/>
      <c r="J2" s="556"/>
      <c r="K2" s="556"/>
      <c r="L2" s="556"/>
      <c r="M2" s="556"/>
      <c r="N2" s="107"/>
      <c r="O2" s="107"/>
    </row>
    <row r="3" spans="1:15" ht="15" customHeight="1" x14ac:dyDescent="0.3"/>
    <row r="4" spans="1:15" ht="19.5" customHeight="1" x14ac:dyDescent="0.3">
      <c r="A4" s="107" t="s">
        <v>937</v>
      </c>
    </row>
    <row r="5" spans="1:15" ht="6" customHeight="1" x14ac:dyDescent="0.3"/>
    <row r="6" spans="1:15" ht="19.5" customHeight="1" x14ac:dyDescent="0.3">
      <c r="A6" s="25" t="s">
        <v>270</v>
      </c>
    </row>
    <row r="7" spans="1:15" ht="6" customHeight="1" x14ac:dyDescent="0.3"/>
    <row r="8" spans="1:15" ht="19.5" customHeight="1" x14ac:dyDescent="0.3">
      <c r="A8" s="146" t="s">
        <v>388</v>
      </c>
      <c r="B8" s="127"/>
      <c r="C8" s="127"/>
      <c r="D8" s="127"/>
      <c r="E8" s="190"/>
      <c r="F8" s="146" t="s">
        <v>389</v>
      </c>
      <c r="G8" s="191"/>
    </row>
    <row r="9" spans="1:15" ht="19.5" customHeight="1" x14ac:dyDescent="0.3">
      <c r="A9" s="192" t="s">
        <v>390</v>
      </c>
      <c r="B9" s="193"/>
      <c r="C9" s="193"/>
      <c r="D9" s="193"/>
      <c r="E9" s="190"/>
      <c r="F9" s="667"/>
      <c r="G9" s="668"/>
    </row>
    <row r="10" spans="1:15" ht="19.5" customHeight="1" x14ac:dyDescent="0.3">
      <c r="A10" s="148" t="s">
        <v>391</v>
      </c>
      <c r="B10" s="108"/>
      <c r="C10" s="108"/>
      <c r="D10" s="108"/>
      <c r="E10" s="194"/>
      <c r="F10" s="667"/>
      <c r="G10" s="668"/>
    </row>
    <row r="11" spans="1:15" ht="19.5" customHeight="1" x14ac:dyDescent="0.3">
      <c r="A11" s="148" t="s">
        <v>392</v>
      </c>
      <c r="B11" s="108"/>
      <c r="C11" s="108"/>
      <c r="D11" s="108"/>
      <c r="E11" s="194"/>
      <c r="F11" s="648"/>
      <c r="G11" s="650"/>
    </row>
    <row r="12" spans="1:15" ht="19.5" customHeight="1" x14ac:dyDescent="0.3">
      <c r="A12" s="109" t="s">
        <v>393</v>
      </c>
      <c r="B12" s="108"/>
      <c r="C12" s="108"/>
      <c r="F12" s="655"/>
      <c r="G12" s="656"/>
    </row>
    <row r="13" spans="1:15" ht="19.5" customHeight="1" x14ac:dyDescent="0.3">
      <c r="A13" s="195" t="s">
        <v>394</v>
      </c>
      <c r="B13" s="158"/>
      <c r="C13" s="108"/>
      <c r="D13" s="193"/>
      <c r="E13" s="190"/>
      <c r="F13" s="657">
        <f>IF(N13='III. Prj. Description'!E84,'IV. Target Population'!N13,"ERROR")</f>
        <v>0</v>
      </c>
      <c r="G13" s="658"/>
      <c r="H13" s="199"/>
      <c r="I13" s="111"/>
      <c r="J13" s="111"/>
      <c r="K13" s="111"/>
      <c r="L13" s="111"/>
      <c r="M13" s="111"/>
      <c r="N13" s="159">
        <f>SUM(F9:F12)</f>
        <v>0</v>
      </c>
    </row>
    <row r="14" spans="1:15" ht="26.25" customHeight="1" x14ac:dyDescent="0.35">
      <c r="A14" s="661" t="s">
        <v>395</v>
      </c>
      <c r="B14" s="662"/>
      <c r="C14" s="662"/>
      <c r="D14" s="662"/>
      <c r="E14" s="662"/>
      <c r="F14" s="662"/>
      <c r="G14" s="662"/>
      <c r="H14" s="662"/>
      <c r="I14" s="662"/>
      <c r="J14" s="662"/>
      <c r="K14" s="662"/>
      <c r="L14" s="662"/>
      <c r="M14" s="663"/>
      <c r="N14" s="126"/>
      <c r="O14" s="126"/>
    </row>
    <row r="15" spans="1:15" s="123" customFormat="1" ht="20.149999999999999" customHeight="1" x14ac:dyDescent="0.35">
      <c r="A15" s="664" t="s">
        <v>396</v>
      </c>
      <c r="B15" s="665"/>
      <c r="C15" s="665"/>
      <c r="D15" s="665"/>
      <c r="E15" s="665"/>
      <c r="F15" s="665"/>
      <c r="G15" s="665"/>
      <c r="H15" s="665"/>
      <c r="I15" s="665"/>
      <c r="J15" s="665"/>
      <c r="K15" s="665"/>
      <c r="L15" s="665"/>
      <c r="M15" s="666"/>
      <c r="N15" s="126"/>
      <c r="O15" s="126"/>
    </row>
    <row r="16" spans="1:15" s="123" customFormat="1" ht="20.149999999999999" customHeight="1" x14ac:dyDescent="0.35">
      <c r="A16" s="664" t="s">
        <v>397</v>
      </c>
      <c r="B16" s="665"/>
      <c r="C16" s="665"/>
      <c r="D16" s="665"/>
      <c r="E16" s="665"/>
      <c r="F16" s="665"/>
      <c r="G16" s="665"/>
      <c r="H16" s="665"/>
      <c r="I16" s="665"/>
      <c r="J16" s="665"/>
      <c r="K16" s="665"/>
      <c r="L16" s="665"/>
      <c r="M16" s="666"/>
      <c r="N16" s="126"/>
      <c r="O16" s="126"/>
    </row>
    <row r="17" spans="1:15" ht="6" customHeight="1" x14ac:dyDescent="0.3">
      <c r="A17" s="196"/>
      <c r="B17" s="197"/>
    </row>
    <row r="18" spans="1:15" s="198" customFormat="1" ht="48" customHeight="1" x14ac:dyDescent="0.35">
      <c r="A18" s="659" t="s">
        <v>398</v>
      </c>
      <c r="B18" s="660"/>
      <c r="C18" s="660"/>
      <c r="D18" s="660"/>
      <c r="E18" s="660"/>
      <c r="F18" s="660"/>
      <c r="G18" s="660"/>
      <c r="H18" s="660"/>
      <c r="I18" s="660"/>
      <c r="J18" s="660"/>
      <c r="K18" s="660"/>
      <c r="L18" s="660"/>
      <c r="M18" s="660"/>
      <c r="N18" s="140"/>
      <c r="O18" s="140"/>
    </row>
    <row r="19" spans="1:15" s="123" customFormat="1" ht="120" customHeight="1" x14ac:dyDescent="0.35">
      <c r="A19" s="580"/>
      <c r="B19" s="580"/>
      <c r="C19" s="580"/>
      <c r="D19" s="580"/>
      <c r="E19" s="580"/>
      <c r="F19" s="580"/>
      <c r="G19" s="580"/>
      <c r="H19" s="580"/>
      <c r="I19" s="580"/>
      <c r="J19" s="580"/>
      <c r="K19" s="580"/>
      <c r="L19" s="580"/>
      <c r="M19" s="580"/>
      <c r="N19" s="25"/>
      <c r="O19" s="25"/>
    </row>
    <row r="21" spans="1:15" ht="19.5" customHeight="1" x14ac:dyDescent="0.3">
      <c r="A21" s="107" t="s">
        <v>938</v>
      </c>
    </row>
    <row r="22" spans="1:15" ht="6" customHeight="1" x14ac:dyDescent="0.3"/>
    <row r="23" spans="1:15" ht="19.5" customHeight="1" x14ac:dyDescent="0.3">
      <c r="A23" s="25" t="s">
        <v>270</v>
      </c>
    </row>
    <row r="24" spans="1:15" ht="6" customHeight="1" x14ac:dyDescent="0.3"/>
    <row r="25" spans="1:15" ht="19.5" customHeight="1" x14ac:dyDescent="0.3">
      <c r="A25" s="171" t="s">
        <v>399</v>
      </c>
      <c r="B25" s="171"/>
      <c r="C25" s="171"/>
      <c r="D25" s="654"/>
      <c r="E25" s="654"/>
      <c r="F25" s="654"/>
      <c r="G25" s="654"/>
    </row>
    <row r="26" spans="1:15" ht="19.5" customHeight="1" x14ac:dyDescent="0.3">
      <c r="A26" s="171" t="s">
        <v>400</v>
      </c>
      <c r="B26" s="171"/>
      <c r="C26" s="171"/>
      <c r="D26" s="654"/>
      <c r="E26" s="654"/>
      <c r="F26" s="654"/>
      <c r="G26" s="654"/>
    </row>
    <row r="28" spans="1:15" ht="19.5" customHeight="1" x14ac:dyDescent="0.3">
      <c r="A28" s="107" t="s">
        <v>939</v>
      </c>
    </row>
    <row r="29" spans="1:15" ht="6" customHeight="1" x14ac:dyDescent="0.3"/>
    <row r="30" spans="1:15" s="123" customFormat="1" ht="20.149999999999999" customHeight="1" x14ac:dyDescent="0.35">
      <c r="A30" s="25" t="s">
        <v>401</v>
      </c>
      <c r="B30" s="25"/>
      <c r="C30" s="25"/>
      <c r="D30" s="25"/>
      <c r="E30" s="25"/>
      <c r="F30" s="25"/>
      <c r="G30" s="25"/>
      <c r="H30" s="25"/>
      <c r="I30" s="25"/>
      <c r="J30" s="25"/>
      <c r="K30" s="25"/>
      <c r="L30" s="25"/>
      <c r="M30" s="25"/>
      <c r="N30" s="25"/>
      <c r="O30" s="25"/>
    </row>
    <row r="31" spans="1:15" s="123" customFormat="1" ht="6" customHeight="1" x14ac:dyDescent="0.35">
      <c r="A31" s="25"/>
      <c r="B31" s="25"/>
      <c r="C31" s="25"/>
      <c r="D31" s="25"/>
      <c r="E31" s="25"/>
      <c r="F31" s="25"/>
      <c r="G31" s="25"/>
      <c r="H31" s="25"/>
      <c r="I31" s="25"/>
      <c r="J31" s="25"/>
      <c r="K31" s="25"/>
      <c r="L31" s="25"/>
      <c r="M31" s="25"/>
      <c r="N31" s="25"/>
      <c r="O31" s="25"/>
    </row>
    <row r="32" spans="1:15" s="123" customFormat="1" ht="20.149999999999999" customHeight="1" x14ac:dyDescent="0.35">
      <c r="A32" s="7"/>
      <c r="B32" s="25" t="s">
        <v>192</v>
      </c>
      <c r="C32" s="25"/>
      <c r="D32" s="25"/>
      <c r="E32" s="25"/>
      <c r="F32" s="25"/>
      <c r="G32" s="25"/>
      <c r="H32" s="25"/>
      <c r="I32" s="25"/>
      <c r="J32" s="25"/>
      <c r="K32" s="25"/>
      <c r="L32" s="25"/>
      <c r="M32" s="25"/>
      <c r="N32" s="25"/>
      <c r="O32" s="25"/>
    </row>
    <row r="33" spans="1:15" s="123" customFormat="1" ht="6" customHeight="1" x14ac:dyDescent="0.35">
      <c r="A33" s="25"/>
      <c r="B33" s="25"/>
      <c r="C33" s="25"/>
      <c r="D33" s="25"/>
      <c r="E33" s="25"/>
      <c r="F33" s="25"/>
      <c r="G33" s="25"/>
      <c r="H33" s="25"/>
      <c r="I33" s="25"/>
      <c r="J33" s="25"/>
      <c r="K33" s="25"/>
      <c r="L33" s="25"/>
      <c r="M33" s="25"/>
      <c r="N33" s="25"/>
      <c r="O33" s="25"/>
    </row>
    <row r="34" spans="1:15" s="123" customFormat="1" ht="20.149999999999999" customHeight="1" x14ac:dyDescent="0.35">
      <c r="A34" s="7"/>
      <c r="B34" s="25" t="s">
        <v>208</v>
      </c>
      <c r="C34" s="25"/>
      <c r="D34" s="25"/>
      <c r="E34" s="25"/>
      <c r="F34" s="25"/>
      <c r="G34" s="25"/>
      <c r="H34" s="25"/>
      <c r="I34" s="25"/>
      <c r="J34" s="25"/>
      <c r="K34" s="25"/>
      <c r="L34" s="25"/>
      <c r="M34" s="25"/>
      <c r="N34" s="25"/>
      <c r="O34" s="25"/>
    </row>
    <row r="35" spans="1:15" s="123" customFormat="1" ht="6" customHeight="1" x14ac:dyDescent="0.35">
      <c r="A35" s="25"/>
      <c r="B35" s="25"/>
      <c r="C35" s="25"/>
      <c r="D35" s="25"/>
      <c r="E35" s="25"/>
      <c r="F35" s="25"/>
      <c r="G35" s="25"/>
      <c r="H35" s="25"/>
      <c r="I35" s="25"/>
      <c r="J35" s="25"/>
      <c r="K35" s="25"/>
      <c r="L35" s="25"/>
      <c r="M35" s="25"/>
      <c r="N35" s="25"/>
      <c r="O35" s="25"/>
    </row>
    <row r="36" spans="1:15" s="123" customFormat="1" ht="20.149999999999999" customHeight="1" x14ac:dyDescent="0.35">
      <c r="A36" s="25" t="s">
        <v>402</v>
      </c>
      <c r="B36" s="25"/>
      <c r="C36" s="25"/>
      <c r="D36" s="25"/>
      <c r="E36" s="25"/>
      <c r="F36" s="25"/>
      <c r="G36" s="25"/>
      <c r="H36" s="25"/>
      <c r="I36" s="25"/>
      <c r="J36" s="25"/>
      <c r="K36" s="25"/>
      <c r="L36" s="25"/>
      <c r="M36" s="25"/>
      <c r="N36" s="25"/>
      <c r="O36" s="25"/>
    </row>
    <row r="37" spans="1:15" s="123" customFormat="1" ht="98.15" customHeight="1" x14ac:dyDescent="0.35">
      <c r="A37" s="580"/>
      <c r="B37" s="580"/>
      <c r="C37" s="580"/>
      <c r="D37" s="580"/>
      <c r="E37" s="580"/>
      <c r="F37" s="580"/>
      <c r="G37" s="580"/>
      <c r="H37" s="580"/>
      <c r="I37" s="580"/>
      <c r="J37" s="580"/>
      <c r="K37" s="580"/>
      <c r="L37" s="580"/>
      <c r="M37" s="580"/>
      <c r="N37" s="25"/>
      <c r="O37" s="25"/>
    </row>
  </sheetData>
  <sheetProtection algorithmName="SHA-512" hashValue="vKSO0psv558nlbxyr4mvW5ul29yi+IOEvXq5QtDTuu6ZY6JM7aCrlnDx6KMeiuNJ/nCs2CxvtkqZXgejB2zAnQ==" saltValue="h2pqLmrfAOpxnX3n9Mb+lQ==" spinCount="100000" sheet="1" objects="1" scenarios="1"/>
  <mergeCells count="15">
    <mergeCell ref="A1:M1"/>
    <mergeCell ref="A2:M2"/>
    <mergeCell ref="F9:G9"/>
    <mergeCell ref="F10:G10"/>
    <mergeCell ref="F11:G11"/>
    <mergeCell ref="D25:G25"/>
    <mergeCell ref="D26:G26"/>
    <mergeCell ref="A37:M37"/>
    <mergeCell ref="F12:G12"/>
    <mergeCell ref="F13:G13"/>
    <mergeCell ref="A18:M18"/>
    <mergeCell ref="A19:M19"/>
    <mergeCell ref="A14:M14"/>
    <mergeCell ref="A15:M15"/>
    <mergeCell ref="A16:M16"/>
  </mergeCells>
  <dataValidations disablePrompts="1" count="1">
    <dataValidation type="list" showErrorMessage="1" sqref="A32 A34" xr:uid="{05786987-F5EF-4F85-8FDB-F60B475636FE}">
      <formula1>"X"</formula1>
    </dataValidation>
  </dataValidations>
  <pageMargins left="0.7" right="0.7" top="0.75" bottom="0.75" header="0.3" footer="0.3"/>
  <pageSetup scale="68" fitToHeight="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AE622-E43A-43AC-AC86-EA74B4FFFAE8}">
  <sheetPr>
    <pageSetUpPr fitToPage="1"/>
  </sheetPr>
  <dimension ref="A1:P59"/>
  <sheetViews>
    <sheetView topLeftCell="A32" zoomScaleNormal="100" workbookViewId="0">
      <selection activeCell="M42" sqref="M42:M47"/>
    </sheetView>
  </sheetViews>
  <sheetFormatPr defaultColWidth="9.1796875" defaultRowHeight="19.5" customHeight="1" x14ac:dyDescent="0.35"/>
  <cols>
    <col min="1" max="2" width="9.1796875" style="25"/>
    <col min="3" max="3" width="16.1796875" style="25" customWidth="1"/>
    <col min="4" max="4" width="9.1796875" style="25"/>
    <col min="5" max="5" width="26.453125" style="25" customWidth="1"/>
    <col min="6" max="6" width="9.1796875" style="25"/>
    <col min="7" max="7" width="7.1796875" style="25" customWidth="1"/>
    <col min="8" max="8" width="7.453125" style="25" customWidth="1"/>
    <col min="9" max="9" width="8" style="25" customWidth="1"/>
    <col min="10" max="10" width="12.453125" style="25" customWidth="1"/>
    <col min="11" max="11" width="13.81640625" style="25" customWidth="1"/>
    <col min="12" max="12" width="12.453125" style="25" customWidth="1"/>
    <col min="13" max="13" width="16.81640625" style="25" customWidth="1"/>
    <col min="14" max="14" width="13.54296875" style="464" customWidth="1"/>
    <col min="15" max="15" width="12.453125" style="25" bestFit="1" customWidth="1"/>
    <col min="16" max="16" width="11.453125" style="25" bestFit="1" customWidth="1"/>
    <col min="17" max="16384" width="9.1796875" style="25"/>
  </cols>
  <sheetData>
    <row r="1" spans="1:15" ht="15" customHeight="1" x14ac:dyDescent="0.3">
      <c r="A1" s="556" t="s">
        <v>0</v>
      </c>
      <c r="B1" s="556"/>
      <c r="C1" s="556"/>
      <c r="D1" s="556"/>
      <c r="E1" s="556"/>
      <c r="F1" s="556"/>
      <c r="G1" s="556"/>
      <c r="H1" s="556"/>
      <c r="I1" s="556"/>
      <c r="J1" s="556"/>
      <c r="K1" s="556"/>
      <c r="L1" s="556"/>
      <c r="M1" s="556"/>
      <c r="N1" s="463"/>
      <c r="O1" s="107"/>
    </row>
    <row r="2" spans="1:15" ht="15" customHeight="1" x14ac:dyDescent="0.3">
      <c r="A2" s="556" t="s">
        <v>26</v>
      </c>
      <c r="B2" s="556"/>
      <c r="C2" s="556"/>
      <c r="D2" s="556"/>
      <c r="E2" s="556"/>
      <c r="F2" s="556"/>
      <c r="G2" s="556"/>
      <c r="H2" s="556"/>
      <c r="I2" s="556"/>
      <c r="J2" s="556"/>
      <c r="K2" s="556"/>
      <c r="L2" s="556"/>
      <c r="M2" s="556"/>
      <c r="N2" s="463"/>
      <c r="O2" s="107"/>
    </row>
    <row r="3" spans="1:15" ht="15" customHeight="1" x14ac:dyDescent="0.35"/>
    <row r="4" spans="1:15" ht="19.5" customHeight="1" x14ac:dyDescent="0.35">
      <c r="A4" s="107" t="s">
        <v>949</v>
      </c>
    </row>
    <row r="5" spans="1:15" ht="6" customHeight="1" x14ac:dyDescent="0.35"/>
    <row r="6" spans="1:15" ht="19.5" customHeight="1" x14ac:dyDescent="0.35">
      <c r="A6" s="25" t="s">
        <v>270</v>
      </c>
    </row>
    <row r="7" spans="1:15" ht="6" customHeight="1" x14ac:dyDescent="0.35"/>
    <row r="8" spans="1:15" ht="19.5" customHeight="1" x14ac:dyDescent="0.35">
      <c r="A8" s="146"/>
      <c r="B8" s="127"/>
      <c r="C8" s="127"/>
      <c r="D8" s="127"/>
      <c r="E8" s="127"/>
      <c r="F8" s="127"/>
      <c r="G8" s="127"/>
      <c r="H8" s="127"/>
      <c r="I8" s="127"/>
      <c r="J8" s="683" t="s">
        <v>403</v>
      </c>
      <c r="K8" s="684"/>
    </row>
    <row r="9" spans="1:15" ht="20.149999999999999" customHeight="1" x14ac:dyDescent="0.35">
      <c r="A9" s="199" t="s">
        <v>404</v>
      </c>
      <c r="B9" s="111"/>
      <c r="C9" s="111"/>
      <c r="D9" s="111"/>
      <c r="E9" s="111"/>
      <c r="F9" s="111"/>
      <c r="G9" s="111"/>
      <c r="H9" s="111"/>
      <c r="I9" s="200"/>
      <c r="J9" s="679"/>
      <c r="K9" s="680"/>
    </row>
    <row r="10" spans="1:15" ht="20.149999999999999" customHeight="1" x14ac:dyDescent="0.35">
      <c r="A10" s="154" t="s">
        <v>405</v>
      </c>
      <c r="B10" s="98"/>
      <c r="C10" s="98"/>
      <c r="D10" s="98"/>
      <c r="E10" s="98"/>
      <c r="F10" s="98"/>
      <c r="G10" s="98"/>
      <c r="H10" s="98"/>
      <c r="I10" s="155"/>
      <c r="J10" s="681"/>
      <c r="K10" s="682"/>
    </row>
    <row r="11" spans="1:15" ht="20.149999999999999" customHeight="1" x14ac:dyDescent="0.35">
      <c r="A11" s="154" t="s">
        <v>406</v>
      </c>
      <c r="B11" s="98"/>
      <c r="C11" s="98"/>
      <c r="D11" s="98"/>
      <c r="E11" s="98"/>
      <c r="F11" s="98"/>
      <c r="G11" s="98"/>
      <c r="H11" s="98"/>
      <c r="I11" s="155"/>
      <c r="J11" s="679"/>
      <c r="K11" s="680"/>
    </row>
    <row r="12" spans="1:15" ht="20.149999999999999" customHeight="1" x14ac:dyDescent="0.35">
      <c r="A12" s="154" t="s">
        <v>407</v>
      </c>
      <c r="B12" s="98"/>
      <c r="C12" s="98"/>
      <c r="D12" s="98"/>
      <c r="E12" s="98"/>
      <c r="F12" s="98"/>
      <c r="G12" s="98"/>
      <c r="H12" s="98"/>
      <c r="I12" s="155"/>
      <c r="J12" s="679"/>
      <c r="K12" s="680"/>
    </row>
    <row r="13" spans="1:15" ht="20.149999999999999" customHeight="1" x14ac:dyDescent="0.35">
      <c r="A13" s="154" t="s">
        <v>408</v>
      </c>
      <c r="B13" s="98"/>
      <c r="C13" s="98"/>
      <c r="D13" s="98"/>
      <c r="E13" s="98"/>
      <c r="F13" s="98"/>
      <c r="G13" s="98"/>
      <c r="H13" s="98"/>
      <c r="I13" s="155"/>
      <c r="J13" s="679"/>
      <c r="K13" s="680"/>
    </row>
    <row r="14" spans="1:15" ht="20.149999999999999" customHeight="1" x14ac:dyDescent="0.35">
      <c r="A14" s="688" t="s">
        <v>409</v>
      </c>
      <c r="B14" s="689"/>
      <c r="C14" s="689"/>
      <c r="D14" s="689"/>
      <c r="E14" s="689"/>
      <c r="F14" s="689"/>
      <c r="G14" s="689"/>
      <c r="H14" s="689"/>
      <c r="I14" s="690"/>
      <c r="J14" s="703"/>
      <c r="K14" s="704"/>
    </row>
    <row r="15" spans="1:15" ht="20.149999999999999" customHeight="1" x14ac:dyDescent="0.35">
      <c r="A15" s="691"/>
      <c r="B15" s="692"/>
      <c r="C15" s="692"/>
      <c r="D15" s="692"/>
      <c r="E15" s="692"/>
      <c r="F15" s="692"/>
      <c r="G15" s="692"/>
      <c r="H15" s="692"/>
      <c r="I15" s="693"/>
      <c r="J15" s="705"/>
      <c r="K15" s="706"/>
    </row>
    <row r="17" spans="1:14" ht="19.5" customHeight="1" x14ac:dyDescent="0.35">
      <c r="A17" s="107" t="s">
        <v>950</v>
      </c>
    </row>
    <row r="18" spans="1:14" ht="6" customHeight="1" x14ac:dyDescent="0.35">
      <c r="A18" s="107"/>
    </row>
    <row r="19" spans="1:14" ht="19.5" customHeight="1" x14ac:dyDescent="0.35">
      <c r="A19" s="25" t="s">
        <v>270</v>
      </c>
    </row>
    <row r="20" spans="1:14" ht="6" customHeight="1" x14ac:dyDescent="0.35">
      <c r="A20" s="107"/>
    </row>
    <row r="21" spans="1:14" ht="19.5" customHeight="1" x14ac:dyDescent="0.35">
      <c r="A21" s="146"/>
      <c r="B21" s="127"/>
      <c r="C21" s="127"/>
      <c r="D21" s="127"/>
      <c r="E21" s="127"/>
      <c r="F21" s="127"/>
      <c r="G21" s="127"/>
      <c r="H21" s="127"/>
      <c r="I21" s="191"/>
      <c r="J21" s="685" t="s">
        <v>403</v>
      </c>
      <c r="K21" s="684"/>
    </row>
    <row r="22" spans="1:14" ht="20.149999999999999" customHeight="1" x14ac:dyDescent="0.35">
      <c r="A22" s="199" t="s">
        <v>410</v>
      </c>
      <c r="B22" s="111"/>
      <c r="C22" s="111"/>
      <c r="D22" s="111"/>
      <c r="E22" s="111"/>
      <c r="F22" s="111"/>
      <c r="G22" s="111"/>
      <c r="H22" s="111"/>
      <c r="I22" s="200"/>
      <c r="J22" s="679"/>
      <c r="K22" s="680"/>
    </row>
    <row r="23" spans="1:14" ht="20.149999999999999" customHeight="1" x14ac:dyDescent="0.35">
      <c r="A23" s="154" t="s">
        <v>411</v>
      </c>
      <c r="B23" s="98"/>
      <c r="C23" s="98"/>
      <c r="D23" s="98"/>
      <c r="E23" s="98"/>
      <c r="F23" s="98"/>
      <c r="G23" s="98"/>
      <c r="H23" s="98"/>
      <c r="I23" s="155"/>
      <c r="J23" s="679"/>
      <c r="K23" s="680"/>
    </row>
    <row r="24" spans="1:14" ht="20.149999999999999" customHeight="1" x14ac:dyDescent="0.35">
      <c r="A24" s="154" t="s">
        <v>412</v>
      </c>
      <c r="B24" s="671"/>
      <c r="C24" s="671"/>
      <c r="D24" s="671"/>
      <c r="E24" s="671"/>
      <c r="F24" s="671"/>
      <c r="G24" s="671"/>
      <c r="H24" s="671"/>
      <c r="I24" s="155"/>
      <c r="J24" s="679"/>
      <c r="K24" s="680"/>
    </row>
    <row r="25" spans="1:14" ht="20.149999999999999" customHeight="1" x14ac:dyDescent="0.35">
      <c r="A25" s="157" t="s">
        <v>312</v>
      </c>
      <c r="B25" s="108"/>
      <c r="C25" s="108"/>
      <c r="D25" s="108"/>
      <c r="E25" s="108"/>
      <c r="F25" s="108"/>
      <c r="G25" s="108"/>
      <c r="H25" s="108"/>
      <c r="I25" s="194"/>
      <c r="J25" s="686">
        <f>SUM(J22:K24)</f>
        <v>0</v>
      </c>
      <c r="K25" s="687"/>
    </row>
    <row r="26" spans="1:14" ht="6" customHeight="1" x14ac:dyDescent="0.35">
      <c r="A26" s="201"/>
      <c r="B26" s="127"/>
      <c r="C26" s="127"/>
      <c r="D26" s="127"/>
      <c r="E26" s="127"/>
      <c r="F26" s="127"/>
      <c r="G26" s="127"/>
      <c r="H26" s="127"/>
      <c r="I26" s="127"/>
      <c r="J26" s="127"/>
      <c r="K26" s="202"/>
    </row>
    <row r="27" spans="1:14" s="123" customFormat="1" ht="55" customHeight="1" x14ac:dyDescent="0.35">
      <c r="A27" s="694" t="s">
        <v>413</v>
      </c>
      <c r="B27" s="695"/>
      <c r="C27" s="695"/>
      <c r="D27" s="695"/>
      <c r="E27" s="695"/>
      <c r="F27" s="695"/>
      <c r="G27" s="695"/>
      <c r="H27" s="695"/>
      <c r="I27" s="695"/>
      <c r="J27" s="695"/>
      <c r="K27" s="696"/>
      <c r="L27" s="56"/>
      <c r="M27" s="56"/>
      <c r="N27" s="486"/>
    </row>
    <row r="28" spans="1:14" s="123" customFormat="1" ht="6" customHeight="1" x14ac:dyDescent="0.35">
      <c r="A28" s="203"/>
      <c r="K28" s="204"/>
      <c r="L28" s="205"/>
      <c r="N28" s="486"/>
    </row>
    <row r="29" spans="1:14" s="123" customFormat="1" ht="105" customHeight="1" x14ac:dyDescent="0.35">
      <c r="A29" s="694" t="s">
        <v>414</v>
      </c>
      <c r="B29" s="695"/>
      <c r="C29" s="695"/>
      <c r="D29" s="695"/>
      <c r="E29" s="695"/>
      <c r="F29" s="695"/>
      <c r="G29" s="695"/>
      <c r="H29" s="695"/>
      <c r="I29" s="695"/>
      <c r="J29" s="695"/>
      <c r="K29" s="696"/>
      <c r="L29" s="57"/>
      <c r="M29" s="57"/>
      <c r="N29" s="486"/>
    </row>
    <row r="31" spans="1:14" ht="19.5" customHeight="1" x14ac:dyDescent="0.35">
      <c r="A31" s="107" t="s">
        <v>951</v>
      </c>
    </row>
    <row r="32" spans="1:14" ht="6" customHeight="1" x14ac:dyDescent="0.35">
      <c r="A32" s="107"/>
    </row>
    <row r="33" spans="1:15" ht="19.5" customHeight="1" x14ac:dyDescent="0.35">
      <c r="A33" s="25" t="s">
        <v>270</v>
      </c>
    </row>
    <row r="34" spans="1:15" ht="6" customHeight="1" x14ac:dyDescent="0.35"/>
    <row r="35" spans="1:15" ht="20.149999999999999" customHeight="1" x14ac:dyDescent="0.35">
      <c r="A35" s="697" t="s">
        <v>419</v>
      </c>
      <c r="B35" s="698"/>
      <c r="C35" s="698"/>
      <c r="D35" s="698"/>
      <c r="E35" s="698"/>
      <c r="F35" s="699"/>
      <c r="G35" s="603" t="s">
        <v>420</v>
      </c>
      <c r="H35" s="206" t="s">
        <v>415</v>
      </c>
      <c r="I35" s="207" t="s">
        <v>415</v>
      </c>
      <c r="J35" s="207" t="s">
        <v>416</v>
      </c>
      <c r="K35" s="207" t="s">
        <v>417</v>
      </c>
      <c r="L35" s="208" t="s">
        <v>418</v>
      </c>
      <c r="M35" s="603" t="s">
        <v>425</v>
      </c>
    </row>
    <row r="36" spans="1:15" ht="20.149999999999999" customHeight="1" x14ac:dyDescent="0.35">
      <c r="A36" s="700"/>
      <c r="B36" s="701"/>
      <c r="C36" s="701"/>
      <c r="D36" s="701"/>
      <c r="E36" s="701"/>
      <c r="F36" s="702"/>
      <c r="G36" s="604"/>
      <c r="H36" s="209" t="s">
        <v>421</v>
      </c>
      <c r="I36" s="210" t="s">
        <v>422</v>
      </c>
      <c r="J36" s="210" t="s">
        <v>423</v>
      </c>
      <c r="K36" s="210" t="s">
        <v>423</v>
      </c>
      <c r="L36" s="211" t="s">
        <v>424</v>
      </c>
      <c r="M36" s="604"/>
    </row>
    <row r="37" spans="1:15" ht="20.149999999999999" customHeight="1" x14ac:dyDescent="0.35">
      <c r="A37" s="212" t="s">
        <v>426</v>
      </c>
      <c r="B37" s="151"/>
      <c r="C37" s="151"/>
      <c r="D37" s="151"/>
      <c r="E37" s="151"/>
      <c r="F37" s="151"/>
      <c r="G37" s="213" t="s">
        <v>427</v>
      </c>
      <c r="H37" s="223" t="s">
        <v>428</v>
      </c>
      <c r="I37" s="224" t="s">
        <v>428</v>
      </c>
      <c r="J37" s="225" t="s">
        <v>428</v>
      </c>
      <c r="K37" s="225" t="s">
        <v>428</v>
      </c>
      <c r="L37" s="241" t="s">
        <v>428</v>
      </c>
      <c r="M37" s="232">
        <f>$J$22</f>
        <v>0</v>
      </c>
      <c r="N37" s="487"/>
    </row>
    <row r="38" spans="1:15" ht="20.149999999999999" customHeight="1" x14ac:dyDescent="0.35">
      <c r="A38" s="214" t="s">
        <v>429</v>
      </c>
      <c r="B38" s="98"/>
      <c r="C38" s="98"/>
      <c r="D38" s="98" t="s">
        <v>430</v>
      </c>
      <c r="E38" s="671"/>
      <c r="F38" s="672"/>
      <c r="G38" s="215" t="s">
        <v>427</v>
      </c>
      <c r="H38" s="226" t="s">
        <v>428</v>
      </c>
      <c r="I38" s="227" t="s">
        <v>428</v>
      </c>
      <c r="J38" s="228" t="s">
        <v>428</v>
      </c>
      <c r="K38" s="228" t="s">
        <v>428</v>
      </c>
      <c r="L38" s="242" t="s">
        <v>428</v>
      </c>
      <c r="M38" s="29"/>
    </row>
    <row r="39" spans="1:15" ht="20.149999999999999" customHeight="1" x14ac:dyDescent="0.35">
      <c r="A39" s="216" t="s">
        <v>431</v>
      </c>
      <c r="B39" s="111"/>
      <c r="C39" s="111"/>
      <c r="D39" s="111" t="s">
        <v>430</v>
      </c>
      <c r="E39" s="669"/>
      <c r="F39" s="670"/>
      <c r="G39" s="217" t="s">
        <v>427</v>
      </c>
      <c r="H39" s="229" t="s">
        <v>428</v>
      </c>
      <c r="I39" s="230" t="s">
        <v>428</v>
      </c>
      <c r="J39" s="231" t="s">
        <v>428</v>
      </c>
      <c r="K39" s="231" t="s">
        <v>428</v>
      </c>
      <c r="L39" s="243" t="s">
        <v>428</v>
      </c>
      <c r="M39" s="38"/>
    </row>
    <row r="40" spans="1:15" ht="20.149999999999999" customHeight="1" x14ac:dyDescent="0.35">
      <c r="A40" s="214" t="s">
        <v>432</v>
      </c>
      <c r="B40" s="98"/>
      <c r="C40" s="98"/>
      <c r="D40" s="98" t="s">
        <v>430</v>
      </c>
      <c r="E40" s="671"/>
      <c r="F40" s="672"/>
      <c r="G40" s="215" t="s">
        <v>433</v>
      </c>
      <c r="H40" s="93"/>
      <c r="I40" s="94"/>
      <c r="J40" s="95"/>
      <c r="K40" s="95"/>
      <c r="L40" s="244" t="e">
        <f t="shared" ref="L40:L41" si="0">IF(G40="Equity","N/A",N40)</f>
        <v>#NUM!</v>
      </c>
      <c r="M40" s="29"/>
      <c r="N40" s="487" t="e">
        <f t="shared" ref="N40:N44" si="1">IF(H40="Yes",M40*I40,PMT(I40/12,K40*12,M40)*-12)</f>
        <v>#NUM!</v>
      </c>
    </row>
    <row r="41" spans="1:15" ht="19.5" customHeight="1" x14ac:dyDescent="0.35">
      <c r="A41" s="214" t="s">
        <v>434</v>
      </c>
      <c r="B41" s="98"/>
      <c r="C41" s="98"/>
      <c r="D41" s="98"/>
      <c r="E41" s="98"/>
      <c r="F41" s="98"/>
      <c r="G41" s="215" t="s">
        <v>433</v>
      </c>
      <c r="H41" s="93"/>
      <c r="I41" s="233">
        <f>J10</f>
        <v>0</v>
      </c>
      <c r="J41" s="234">
        <f>J11</f>
        <v>0</v>
      </c>
      <c r="K41" s="234">
        <f>J12</f>
        <v>0</v>
      </c>
      <c r="L41" s="244" t="e">
        <f t="shared" si="0"/>
        <v>#NUM!</v>
      </c>
      <c r="M41" s="235">
        <f>J9</f>
        <v>0</v>
      </c>
      <c r="N41" s="487" t="e">
        <f t="shared" si="1"/>
        <v>#NUM!</v>
      </c>
    </row>
    <row r="42" spans="1:15" ht="20.149999999999999" customHeight="1" x14ac:dyDescent="0.35">
      <c r="A42" s="97" t="s">
        <v>435</v>
      </c>
      <c r="B42" s="98"/>
      <c r="C42" s="98"/>
      <c r="D42" s="98" t="s">
        <v>430</v>
      </c>
      <c r="E42" s="671"/>
      <c r="F42" s="672"/>
      <c r="G42" s="215" t="s">
        <v>433</v>
      </c>
      <c r="H42" s="96"/>
      <c r="I42" s="94"/>
      <c r="J42" s="95"/>
      <c r="K42" s="95"/>
      <c r="L42" s="244">
        <f>IF(G42="Equity","N/A",IF(M42=0,0,N42))</f>
        <v>0</v>
      </c>
      <c r="M42" s="29"/>
      <c r="N42" s="487" t="e">
        <f t="shared" si="1"/>
        <v>#NUM!</v>
      </c>
    </row>
    <row r="43" spans="1:15" ht="20.149999999999999" customHeight="1" x14ac:dyDescent="0.35">
      <c r="A43" s="97" t="s">
        <v>436</v>
      </c>
      <c r="B43" s="98"/>
      <c r="C43" s="98"/>
      <c r="D43" s="98" t="s">
        <v>430</v>
      </c>
      <c r="E43" s="671"/>
      <c r="F43" s="672"/>
      <c r="G43" s="218" t="s">
        <v>433</v>
      </c>
      <c r="H43" s="96"/>
      <c r="I43" s="99"/>
      <c r="J43" s="95"/>
      <c r="K43" s="95"/>
      <c r="L43" s="244">
        <f t="shared" ref="L43:L44" si="2">IF(G43="Equity","N/A",IF(M43=0,0,N43))</f>
        <v>0</v>
      </c>
      <c r="M43" s="29"/>
      <c r="N43" s="487" t="e">
        <f t="shared" si="1"/>
        <v>#NUM!</v>
      </c>
    </row>
    <row r="44" spans="1:15" ht="20.149999999999999" customHeight="1" x14ac:dyDescent="0.35">
      <c r="A44" s="97" t="s">
        <v>437</v>
      </c>
      <c r="B44" s="98"/>
      <c r="C44" s="98"/>
      <c r="D44" s="98" t="s">
        <v>430</v>
      </c>
      <c r="E44" s="671"/>
      <c r="F44" s="672"/>
      <c r="G44" s="218" t="s">
        <v>433</v>
      </c>
      <c r="H44" s="96"/>
      <c r="I44" s="99"/>
      <c r="J44" s="95"/>
      <c r="K44" s="95"/>
      <c r="L44" s="244">
        <f t="shared" si="2"/>
        <v>0</v>
      </c>
      <c r="M44" s="29"/>
      <c r="N44" s="487" t="e">
        <f t="shared" si="1"/>
        <v>#NUM!</v>
      </c>
    </row>
    <row r="45" spans="1:15" ht="20.149999999999999" customHeight="1" x14ac:dyDescent="0.35">
      <c r="A45" s="97" t="s">
        <v>998</v>
      </c>
      <c r="B45" s="98"/>
      <c r="C45" s="98"/>
      <c r="D45" s="98"/>
      <c r="E45" s="100"/>
      <c r="F45" s="100"/>
      <c r="G45" s="215" t="s">
        <v>427</v>
      </c>
      <c r="H45" s="236" t="s">
        <v>428</v>
      </c>
      <c r="I45" s="227" t="s">
        <v>428</v>
      </c>
      <c r="J45" s="228" t="s">
        <v>428</v>
      </c>
      <c r="K45" s="228" t="s">
        <v>428</v>
      </c>
      <c r="L45" s="242" t="s">
        <v>428</v>
      </c>
      <c r="M45" s="29"/>
      <c r="N45" s="487"/>
    </row>
    <row r="46" spans="1:15" ht="20.149999999999999" customHeight="1" x14ac:dyDescent="0.35">
      <c r="A46" s="97" t="s">
        <v>438</v>
      </c>
      <c r="B46" s="98"/>
      <c r="C46" s="98"/>
      <c r="D46" s="98"/>
      <c r="E46" s="671"/>
      <c r="F46" s="672"/>
      <c r="G46" s="219" t="s">
        <v>433</v>
      </c>
      <c r="H46" s="236" t="s">
        <v>428</v>
      </c>
      <c r="I46" s="227" t="s">
        <v>428</v>
      </c>
      <c r="J46" s="228" t="s">
        <v>428</v>
      </c>
      <c r="K46" s="228" t="s">
        <v>428</v>
      </c>
      <c r="L46" s="242" t="s">
        <v>428</v>
      </c>
      <c r="M46" s="29"/>
      <c r="N46" s="487"/>
    </row>
    <row r="47" spans="1:15" ht="20.149999999999999" customHeight="1" x14ac:dyDescent="0.35">
      <c r="A47" s="24" t="s">
        <v>439</v>
      </c>
      <c r="E47" s="33"/>
      <c r="F47" s="33"/>
      <c r="G47" s="220" t="s">
        <v>427</v>
      </c>
      <c r="H47" s="237" t="s">
        <v>428</v>
      </c>
      <c r="I47" s="238" t="s">
        <v>428</v>
      </c>
      <c r="J47" s="239" t="s">
        <v>428</v>
      </c>
      <c r="K47" s="239" t="s">
        <v>428</v>
      </c>
      <c r="L47" s="245" t="s">
        <v>428</v>
      </c>
      <c r="M47" s="19"/>
      <c r="N47" s="487"/>
      <c r="O47" s="159"/>
    </row>
    <row r="48" spans="1:15" ht="20.149999999999999" customHeight="1" x14ac:dyDescent="0.35">
      <c r="A48" s="673" t="s">
        <v>440</v>
      </c>
      <c r="B48" s="674"/>
      <c r="C48" s="674"/>
      <c r="D48" s="674"/>
      <c r="E48" s="674"/>
      <c r="F48" s="674"/>
      <c r="G48" s="674"/>
      <c r="H48" s="674"/>
      <c r="I48" s="674"/>
      <c r="J48" s="674"/>
      <c r="K48" s="674"/>
      <c r="L48" s="675"/>
      <c r="M48" s="240">
        <f>IF(SUM(M37:M47)&lt;=SUM(M57:M57),SUM(M37:M47),"ERROR")</f>
        <v>0</v>
      </c>
      <c r="N48" s="466"/>
    </row>
    <row r="49" spans="1:16" ht="20.149999999999999" customHeight="1" x14ac:dyDescent="0.35">
      <c r="A49" s="676" t="s">
        <v>441</v>
      </c>
      <c r="B49" s="677"/>
      <c r="C49" s="677"/>
      <c r="D49" s="677"/>
      <c r="E49" s="677"/>
      <c r="F49" s="677"/>
      <c r="G49" s="677"/>
      <c r="H49" s="677"/>
      <c r="I49" s="677"/>
      <c r="J49" s="677"/>
      <c r="K49" s="677"/>
      <c r="L49" s="677"/>
      <c r="M49" s="678"/>
    </row>
    <row r="51" spans="1:16" ht="19.5" customHeight="1" x14ac:dyDescent="0.35">
      <c r="A51" s="107" t="s">
        <v>952</v>
      </c>
    </row>
    <row r="52" spans="1:16" ht="6" customHeight="1" x14ac:dyDescent="0.35">
      <c r="A52" s="107"/>
    </row>
    <row r="53" spans="1:16" ht="19.5" customHeight="1" x14ac:dyDescent="0.35">
      <c r="A53" s="25" t="s">
        <v>270</v>
      </c>
    </row>
    <row r="54" spans="1:16" ht="6" customHeight="1" x14ac:dyDescent="0.35"/>
    <row r="55" spans="1:16" ht="20.149999999999999" customHeight="1" x14ac:dyDescent="0.35">
      <c r="A55" s="146"/>
      <c r="B55" s="127"/>
      <c r="C55" s="127"/>
      <c r="D55" s="127"/>
      <c r="E55" s="127"/>
      <c r="F55" s="127"/>
      <c r="G55" s="164"/>
      <c r="H55" s="206" t="s">
        <v>415</v>
      </c>
      <c r="I55" s="207" t="s">
        <v>415</v>
      </c>
      <c r="J55" s="207" t="s">
        <v>416</v>
      </c>
      <c r="K55" s="207" t="s">
        <v>417</v>
      </c>
      <c r="L55" s="208" t="s">
        <v>418</v>
      </c>
      <c r="M55" s="191"/>
    </row>
    <row r="56" spans="1:16" ht="20.149999999999999" customHeight="1" x14ac:dyDescent="0.35">
      <c r="A56" s="148" t="s">
        <v>419</v>
      </c>
      <c r="B56" s="108"/>
      <c r="C56" s="108"/>
      <c r="D56" s="108"/>
      <c r="E56" s="108"/>
      <c r="F56" s="194"/>
      <c r="G56" s="221" t="s">
        <v>420</v>
      </c>
      <c r="H56" s="221" t="s">
        <v>421</v>
      </c>
      <c r="I56" s="210" t="s">
        <v>422</v>
      </c>
      <c r="J56" s="210" t="s">
        <v>423</v>
      </c>
      <c r="K56" s="210" t="s">
        <v>423</v>
      </c>
      <c r="L56" s="211" t="s">
        <v>424</v>
      </c>
      <c r="M56" s="222" t="s">
        <v>425</v>
      </c>
    </row>
    <row r="57" spans="1:16" ht="20.149999999999999" customHeight="1" x14ac:dyDescent="0.35">
      <c r="A57" s="24" t="s">
        <v>442</v>
      </c>
      <c r="E57" s="33"/>
      <c r="F57" s="33"/>
      <c r="G57" s="149" t="s">
        <v>427</v>
      </c>
      <c r="H57" s="246" t="s">
        <v>428</v>
      </c>
      <c r="I57" s="238" t="s">
        <v>428</v>
      </c>
      <c r="J57" s="239" t="s">
        <v>428</v>
      </c>
      <c r="K57" s="239" t="s">
        <v>428</v>
      </c>
      <c r="L57" s="239" t="s">
        <v>428</v>
      </c>
      <c r="M57" s="481">
        <f>'X. Estimated Project Revenues'!E38</f>
        <v>0</v>
      </c>
      <c r="N57" s="487"/>
      <c r="P57" s="159"/>
    </row>
    <row r="58" spans="1:16" ht="20.149999999999999" customHeight="1" x14ac:dyDescent="0.35">
      <c r="A58" s="673" t="s">
        <v>440</v>
      </c>
      <c r="B58" s="674"/>
      <c r="C58" s="674"/>
      <c r="D58" s="674"/>
      <c r="E58" s="674"/>
      <c r="F58" s="674"/>
      <c r="G58" s="674"/>
      <c r="H58" s="674"/>
      <c r="I58" s="674"/>
      <c r="J58" s="674"/>
      <c r="K58" s="674"/>
      <c r="L58" s="675"/>
      <c r="M58" s="247">
        <f>IF(SUM(M57:M57)&gt;=SUM(M37:M47),SUM(M57:M57),"ERROR")</f>
        <v>0</v>
      </c>
      <c r="N58" s="466"/>
    </row>
    <row r="59" spans="1:16" ht="20.149999999999999" customHeight="1" x14ac:dyDescent="0.35">
      <c r="A59" s="676" t="s">
        <v>443</v>
      </c>
      <c r="B59" s="677"/>
      <c r="C59" s="677"/>
      <c r="D59" s="677"/>
      <c r="E59" s="677"/>
      <c r="F59" s="677"/>
      <c r="G59" s="677"/>
      <c r="H59" s="677"/>
      <c r="I59" s="677"/>
      <c r="J59" s="677"/>
      <c r="K59" s="677"/>
      <c r="L59" s="677"/>
      <c r="M59" s="678"/>
    </row>
  </sheetData>
  <mergeCells count="32">
    <mergeCell ref="M35:M36"/>
    <mergeCell ref="A14:I15"/>
    <mergeCell ref="A27:K27"/>
    <mergeCell ref="A29:K29"/>
    <mergeCell ref="A35:F36"/>
    <mergeCell ref="G35:G36"/>
    <mergeCell ref="J14:K15"/>
    <mergeCell ref="A59:M59"/>
    <mergeCell ref="A1:M1"/>
    <mergeCell ref="A2:M2"/>
    <mergeCell ref="J9:K9"/>
    <mergeCell ref="J10:K10"/>
    <mergeCell ref="J11:K11"/>
    <mergeCell ref="J12:K12"/>
    <mergeCell ref="J13:K13"/>
    <mergeCell ref="J8:K8"/>
    <mergeCell ref="J21:K21"/>
    <mergeCell ref="J22:K22"/>
    <mergeCell ref="J24:K24"/>
    <mergeCell ref="J25:K25"/>
    <mergeCell ref="J23:K23"/>
    <mergeCell ref="B24:H24"/>
    <mergeCell ref="E38:F38"/>
    <mergeCell ref="E39:F39"/>
    <mergeCell ref="E40:F40"/>
    <mergeCell ref="E42:F42"/>
    <mergeCell ref="A58:L58"/>
    <mergeCell ref="E43:F43"/>
    <mergeCell ref="A48:L48"/>
    <mergeCell ref="E44:F44"/>
    <mergeCell ref="A49:M49"/>
    <mergeCell ref="E46:F46"/>
  </mergeCells>
  <dataValidations count="3">
    <dataValidation type="whole" operator="greaterThanOrEqual" allowBlank="1" showInputMessage="1" showErrorMessage="1" sqref="J11:J12 J22:J24 J9 J40:K40 J42:K44" xr:uid="{3AFC8DAB-2F5C-44F4-83AA-96CB4DF20417}">
      <formula1>0</formula1>
    </dataValidation>
    <dataValidation type="list" allowBlank="1" showInputMessage="1" showErrorMessage="1" sqref="G43:G44" xr:uid="{F87D3913-68C0-524E-860D-DCF7C583A5B6}">
      <formula1>"Equity, Debt"</formula1>
    </dataValidation>
    <dataValidation type="list" allowBlank="1" showInputMessage="1" showErrorMessage="1" sqref="H40:H44" xr:uid="{826E29D6-7F4D-3F44-8A37-57D36415DE68}">
      <formula1>"Yes,No"</formula1>
    </dataValidation>
  </dataValidations>
  <pageMargins left="0.7" right="0.7" top="0.75" bottom="0.75" header="0.3" footer="0.3"/>
  <pageSetup scale="57" fitToHeight="0" orientation="portrait" horizontalDpi="1200" verticalDpi="1200"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8E6E-9397-414F-986F-DB3BAC571FF0}">
  <dimension ref="A1:S108"/>
  <sheetViews>
    <sheetView zoomScaleNormal="100" workbookViewId="0">
      <pane ySplit="11" topLeftCell="A76" activePane="bottomLeft" state="frozen"/>
      <selection activeCell="N22" sqref="N22"/>
      <selection pane="bottomLeft" activeCell="L79" sqref="L79"/>
    </sheetView>
  </sheetViews>
  <sheetFormatPr defaultColWidth="9.1796875" defaultRowHeight="19.5" customHeight="1" x14ac:dyDescent="0.3"/>
  <cols>
    <col min="1" max="1" width="3.81640625" style="25" customWidth="1"/>
    <col min="2" max="4" width="9.1796875" style="25"/>
    <col min="5" max="5" width="13.81640625" style="25" customWidth="1"/>
    <col min="6" max="6" width="17" style="25" customWidth="1"/>
    <col min="7" max="7" width="17.453125" style="25" customWidth="1"/>
    <col min="8" max="9" width="15.453125" style="25" customWidth="1"/>
    <col min="10" max="10" width="12.81640625" style="25" customWidth="1"/>
    <col min="11" max="11" width="10.1796875" style="25" customWidth="1"/>
    <col min="12" max="12" width="19.453125" style="25" customWidth="1"/>
    <col min="13" max="13" width="11.453125" style="25" bestFit="1" customWidth="1"/>
    <col min="14" max="14" width="9.1796875" style="25"/>
    <col min="15" max="15" width="10.453125" style="25" bestFit="1" customWidth="1"/>
    <col min="16" max="16" width="9.1796875" style="25"/>
    <col min="17" max="17" width="14" style="25" bestFit="1" customWidth="1"/>
    <col min="18" max="16384" width="9.1796875" style="25"/>
  </cols>
  <sheetData>
    <row r="1" spans="1:15" ht="15" customHeight="1" x14ac:dyDescent="0.3">
      <c r="A1" s="556" t="s">
        <v>0</v>
      </c>
      <c r="B1" s="556"/>
      <c r="C1" s="556"/>
      <c r="D1" s="556"/>
      <c r="E1" s="556"/>
      <c r="F1" s="556"/>
      <c r="G1" s="556"/>
      <c r="H1" s="556"/>
      <c r="I1" s="556"/>
      <c r="J1" s="556"/>
      <c r="K1" s="107"/>
      <c r="L1" s="107"/>
      <c r="M1" s="107"/>
      <c r="N1" s="107"/>
      <c r="O1" s="107"/>
    </row>
    <row r="2" spans="1:15" ht="15" customHeight="1" x14ac:dyDescent="0.3">
      <c r="A2" s="556" t="s">
        <v>27</v>
      </c>
      <c r="B2" s="556"/>
      <c r="C2" s="556"/>
      <c r="D2" s="556"/>
      <c r="E2" s="556"/>
      <c r="F2" s="556"/>
      <c r="G2" s="556"/>
      <c r="H2" s="556"/>
      <c r="I2" s="556"/>
      <c r="J2" s="556"/>
      <c r="K2" s="107"/>
      <c r="L2" s="107"/>
      <c r="M2" s="107"/>
      <c r="N2" s="107"/>
      <c r="O2" s="107"/>
    </row>
    <row r="3" spans="1:15" ht="15" hidden="1" customHeight="1" x14ac:dyDescent="0.3">
      <c r="A3" s="248"/>
      <c r="B3" s="248"/>
      <c r="C3" s="248"/>
      <c r="D3" s="248"/>
      <c r="E3" s="248"/>
      <c r="F3" s="248"/>
      <c r="G3" s="248"/>
      <c r="H3" s="248"/>
      <c r="I3" s="248"/>
      <c r="J3" s="248"/>
      <c r="K3" s="248"/>
      <c r="L3" s="248"/>
      <c r="M3" s="248"/>
      <c r="N3" s="107"/>
      <c r="O3" s="107"/>
    </row>
    <row r="4" spans="1:15" ht="19.5" hidden="1" customHeight="1" x14ac:dyDescent="0.3">
      <c r="A4" s="107" t="s">
        <v>953</v>
      </c>
    </row>
    <row r="5" spans="1:15" ht="6" hidden="1" customHeight="1" x14ac:dyDescent="0.3"/>
    <row r="6" spans="1:15" ht="19.5" customHeight="1" x14ac:dyDescent="0.3">
      <c r="A6" s="25" t="s">
        <v>270</v>
      </c>
    </row>
    <row r="7" spans="1:15" ht="6" customHeight="1" x14ac:dyDescent="0.3">
      <c r="A7" s="142"/>
    </row>
    <row r="8" spans="1:15" ht="16.75" customHeight="1" x14ac:dyDescent="0.3">
      <c r="A8" s="146"/>
      <c r="B8" s="127"/>
      <c r="C8" s="127"/>
      <c r="D8" s="127"/>
      <c r="E8" s="127"/>
      <c r="F8" s="127"/>
      <c r="G8" s="206" t="s">
        <v>276</v>
      </c>
      <c r="H8" s="206" t="s">
        <v>444</v>
      </c>
      <c r="I8" s="146"/>
      <c r="J8" s="164"/>
    </row>
    <row r="9" spans="1:15" ht="16.75" customHeight="1" x14ac:dyDescent="0.3">
      <c r="A9" s="109"/>
      <c r="G9" s="407">
        <f>'III. Prj. Description'!E84</f>
        <v>0</v>
      </c>
      <c r="H9" s="407">
        <f>'III. Prj. Description'!B175</f>
        <v>0</v>
      </c>
      <c r="I9" s="109"/>
      <c r="J9" s="250"/>
    </row>
    <row r="10" spans="1:15" ht="16.75" customHeight="1" x14ac:dyDescent="0.3">
      <c r="A10" s="109"/>
      <c r="G10" s="251"/>
      <c r="H10" s="251" t="s">
        <v>445</v>
      </c>
      <c r="I10" s="251"/>
      <c r="J10" s="220" t="s">
        <v>446</v>
      </c>
    </row>
    <row r="11" spans="1:15" ht="16.75" customHeight="1" x14ac:dyDescent="0.3">
      <c r="A11" s="148"/>
      <c r="B11" s="108"/>
      <c r="C11" s="108"/>
      <c r="D11" s="108"/>
      <c r="E11" s="108"/>
      <c r="F11" s="108"/>
      <c r="G11" s="221" t="s">
        <v>447</v>
      </c>
      <c r="H11" s="221" t="s">
        <v>448</v>
      </c>
      <c r="I11" s="221" t="s">
        <v>449</v>
      </c>
      <c r="J11" s="149" t="s">
        <v>449</v>
      </c>
    </row>
    <row r="12" spans="1:15" ht="20.149999999999999" customHeight="1" x14ac:dyDescent="0.3">
      <c r="A12" s="252" t="s">
        <v>450</v>
      </c>
      <c r="G12" s="273"/>
      <c r="H12" s="274"/>
      <c r="I12" s="109"/>
      <c r="J12" s="250"/>
    </row>
    <row r="13" spans="1:15" ht="20.149999999999999" customHeight="1" x14ac:dyDescent="0.3">
      <c r="A13" s="199">
        <v>1</v>
      </c>
      <c r="B13" s="111" t="s">
        <v>451</v>
      </c>
      <c r="C13" s="111"/>
      <c r="D13" s="111"/>
      <c r="E13" s="111"/>
      <c r="F13" s="111"/>
      <c r="G13" s="275" t="e">
        <f>I13/$G$9</f>
        <v>#DIV/0!</v>
      </c>
      <c r="H13" s="276" t="e">
        <f>I13/$H$9</f>
        <v>#DIV/0!</v>
      </c>
      <c r="I13" s="101"/>
      <c r="J13" s="280" t="e">
        <f>I13/$I$103</f>
        <v>#DIV/0!</v>
      </c>
    </row>
    <row r="14" spans="1:15" ht="20.149999999999999" customHeight="1" x14ac:dyDescent="0.3">
      <c r="A14" s="154">
        <f>A13+1</f>
        <v>2</v>
      </c>
      <c r="B14" s="98" t="s">
        <v>452</v>
      </c>
      <c r="C14" s="98"/>
      <c r="D14" s="98"/>
      <c r="E14" s="98"/>
      <c r="F14" s="155"/>
      <c r="G14" s="234" t="e">
        <f>I14/$G$9</f>
        <v>#DIV/0!</v>
      </c>
      <c r="H14" s="277" t="e">
        <f t="shared" ref="H14:H17" si="0">I14/$H$9</f>
        <v>#DIV/0!</v>
      </c>
      <c r="I14" s="95"/>
      <c r="J14" s="281" t="e">
        <f>I14/$I$103</f>
        <v>#DIV/0!</v>
      </c>
    </row>
    <row r="15" spans="1:15" ht="20.149999999999999" customHeight="1" x14ac:dyDescent="0.3">
      <c r="A15" s="154">
        <f t="shared" ref="A15:A16" si="1">A14+1</f>
        <v>3</v>
      </c>
      <c r="B15" s="98" t="s">
        <v>412</v>
      </c>
      <c r="C15" s="671"/>
      <c r="D15" s="671"/>
      <c r="E15" s="671"/>
      <c r="F15" s="672"/>
      <c r="G15" s="234" t="e">
        <f t="shared" ref="G15" si="2">I15/$G$9</f>
        <v>#DIV/0!</v>
      </c>
      <c r="H15" s="278" t="e">
        <f t="shared" si="0"/>
        <v>#DIV/0!</v>
      </c>
      <c r="I15" s="29"/>
      <c r="J15" s="281" t="e">
        <f>I15/$I$103</f>
        <v>#DIV/0!</v>
      </c>
    </row>
    <row r="16" spans="1:15" ht="20.149999999999999" customHeight="1" x14ac:dyDescent="0.3">
      <c r="A16" s="109">
        <f t="shared" si="1"/>
        <v>4</v>
      </c>
      <c r="B16" s="25" t="s">
        <v>412</v>
      </c>
      <c r="C16" s="708"/>
      <c r="D16" s="708"/>
      <c r="E16" s="708"/>
      <c r="F16" s="709"/>
      <c r="G16" s="273" t="e">
        <f t="shared" ref="G16" si="3">I16/$G$9</f>
        <v>#DIV/0!</v>
      </c>
      <c r="H16" s="279" t="e">
        <f t="shared" ref="H16" si="4">I16/$H$9</f>
        <v>#DIV/0!</v>
      </c>
      <c r="I16" s="29"/>
      <c r="J16" s="282" t="e">
        <f>I16/$I$103</f>
        <v>#DIV/0!</v>
      </c>
    </row>
    <row r="17" spans="1:11" ht="20.149999999999999" customHeight="1" x14ac:dyDescent="0.3">
      <c r="A17" s="192"/>
      <c r="B17" s="193"/>
      <c r="C17" s="193" t="s">
        <v>453</v>
      </c>
      <c r="D17" s="193"/>
      <c r="E17" s="193"/>
      <c r="F17" s="193"/>
      <c r="G17" s="283" t="e">
        <f>I17/$G$9</f>
        <v>#DIV/0!</v>
      </c>
      <c r="H17" s="284" t="e">
        <f t="shared" si="0"/>
        <v>#DIV/0!</v>
      </c>
      <c r="I17" s="283">
        <f>SUM($I$13:$I$16)</f>
        <v>0</v>
      </c>
      <c r="J17" s="285" t="e">
        <f>I17/$I$103</f>
        <v>#DIV/0!</v>
      </c>
      <c r="K17" s="159"/>
    </row>
    <row r="18" spans="1:11" ht="20.149999999999999" customHeight="1" x14ac:dyDescent="0.3">
      <c r="A18" s="109"/>
      <c r="G18" s="253"/>
      <c r="H18" s="258"/>
      <c r="I18" s="253"/>
      <c r="J18" s="257"/>
    </row>
    <row r="19" spans="1:11" ht="20.149999999999999" customHeight="1" x14ac:dyDescent="0.3">
      <c r="A19" s="252" t="s">
        <v>454</v>
      </c>
      <c r="G19" s="253"/>
      <c r="H19" s="258"/>
      <c r="I19" s="253"/>
      <c r="J19" s="257"/>
    </row>
    <row r="20" spans="1:11" ht="20.149999999999999" customHeight="1" x14ac:dyDescent="0.3">
      <c r="A20" s="199">
        <f>A16+1</f>
        <v>5</v>
      </c>
      <c r="B20" s="111" t="s">
        <v>455</v>
      </c>
      <c r="C20" s="111"/>
      <c r="D20" s="111"/>
      <c r="E20" s="111"/>
      <c r="F20" s="111"/>
      <c r="G20" s="275" t="e">
        <f t="shared" ref="G20:G33" si="5">I20/$G$9</f>
        <v>#DIV/0!</v>
      </c>
      <c r="H20" s="276" t="e">
        <f t="shared" ref="H20:H33" si="6">I20/$H$9</f>
        <v>#DIV/0!</v>
      </c>
      <c r="I20" s="101"/>
      <c r="J20" s="280" t="e">
        <f t="shared" ref="J20:J33" si="7">I20/$I$103</f>
        <v>#DIV/0!</v>
      </c>
    </row>
    <row r="21" spans="1:11" ht="20.149999999999999" customHeight="1" x14ac:dyDescent="0.3">
      <c r="A21" s="154">
        <f>A20+1</f>
        <v>6</v>
      </c>
      <c r="B21" s="98" t="s">
        <v>456</v>
      </c>
      <c r="C21" s="98"/>
      <c r="D21" s="98"/>
      <c r="E21" s="98"/>
      <c r="F21" s="98"/>
      <c r="G21" s="234" t="e">
        <f t="shared" si="5"/>
        <v>#DIV/0!</v>
      </c>
      <c r="H21" s="277" t="e">
        <f t="shared" si="6"/>
        <v>#DIV/0!</v>
      </c>
      <c r="I21" s="95"/>
      <c r="J21" s="281" t="e">
        <f t="shared" si="7"/>
        <v>#DIV/0!</v>
      </c>
    </row>
    <row r="22" spans="1:11" ht="20.149999999999999" customHeight="1" x14ac:dyDescent="0.3">
      <c r="A22" s="154">
        <f>A21+1</f>
        <v>7</v>
      </c>
      <c r="B22" s="98" t="s">
        <v>1022</v>
      </c>
      <c r="C22" s="98"/>
      <c r="D22" s="98"/>
      <c r="E22" s="98"/>
      <c r="F22" s="98"/>
      <c r="G22" s="234" t="e">
        <f t="shared" si="5"/>
        <v>#DIV/0!</v>
      </c>
      <c r="H22" s="277" t="e">
        <f t="shared" si="6"/>
        <v>#DIV/0!</v>
      </c>
      <c r="I22" s="234">
        <f>'VII. Prj. Budget-Rehab'!C39</f>
        <v>0</v>
      </c>
      <c r="J22" s="281" t="e">
        <f t="shared" si="7"/>
        <v>#DIV/0!</v>
      </c>
    </row>
    <row r="23" spans="1:11" ht="20.149999999999999" customHeight="1" x14ac:dyDescent="0.3">
      <c r="A23" s="154">
        <f t="shared" ref="A23:A32" si="8">A22+1</f>
        <v>8</v>
      </c>
      <c r="B23" s="98" t="s">
        <v>457</v>
      </c>
      <c r="C23" s="98"/>
      <c r="D23" s="98"/>
      <c r="E23" s="98"/>
      <c r="F23" s="98"/>
      <c r="G23" s="234" t="e">
        <f t="shared" si="5"/>
        <v>#DIV/0!</v>
      </c>
      <c r="H23" s="277" t="e">
        <f t="shared" si="6"/>
        <v>#DIV/0!</v>
      </c>
      <c r="I23" s="95"/>
      <c r="J23" s="281" t="e">
        <f t="shared" si="7"/>
        <v>#DIV/0!</v>
      </c>
    </row>
    <row r="24" spans="1:11" ht="20.149999999999999" customHeight="1" x14ac:dyDescent="0.3">
      <c r="A24" s="154">
        <f t="shared" si="8"/>
        <v>9</v>
      </c>
      <c r="B24" s="98" t="s">
        <v>458</v>
      </c>
      <c r="C24" s="98"/>
      <c r="D24" s="98"/>
      <c r="E24" s="98"/>
      <c r="F24" s="98"/>
      <c r="G24" s="234" t="e">
        <f t="shared" si="5"/>
        <v>#DIV/0!</v>
      </c>
      <c r="H24" s="277" t="e">
        <f t="shared" si="6"/>
        <v>#DIV/0!</v>
      </c>
      <c r="I24" s="95"/>
      <c r="J24" s="281" t="e">
        <f t="shared" si="7"/>
        <v>#DIV/0!</v>
      </c>
    </row>
    <row r="25" spans="1:11" ht="20.149999999999999" customHeight="1" x14ac:dyDescent="0.3">
      <c r="A25" s="154">
        <f t="shared" si="8"/>
        <v>10</v>
      </c>
      <c r="B25" s="98" t="s">
        <v>459</v>
      </c>
      <c r="C25" s="98"/>
      <c r="D25" s="98"/>
      <c r="E25" s="98"/>
      <c r="F25" s="98"/>
      <c r="G25" s="234" t="e">
        <f t="shared" si="5"/>
        <v>#DIV/0!</v>
      </c>
      <c r="H25" s="277" t="e">
        <f t="shared" si="6"/>
        <v>#DIV/0!</v>
      </c>
      <c r="I25" s="95"/>
      <c r="J25" s="281" t="e">
        <f t="shared" si="7"/>
        <v>#DIV/0!</v>
      </c>
    </row>
    <row r="26" spans="1:11" ht="20.149999999999999" customHeight="1" x14ac:dyDescent="0.3">
      <c r="A26" s="154">
        <f t="shared" si="8"/>
        <v>11</v>
      </c>
      <c r="B26" s="98" t="s">
        <v>460</v>
      </c>
      <c r="C26" s="98"/>
      <c r="D26" s="98"/>
      <c r="E26" s="98"/>
      <c r="F26" s="98"/>
      <c r="G26" s="234" t="e">
        <f t="shared" si="5"/>
        <v>#DIV/0!</v>
      </c>
      <c r="H26" s="277" t="e">
        <f t="shared" si="6"/>
        <v>#DIV/0!</v>
      </c>
      <c r="I26" s="95"/>
      <c r="J26" s="281" t="e">
        <f t="shared" si="7"/>
        <v>#DIV/0!</v>
      </c>
    </row>
    <row r="27" spans="1:11" ht="20.149999999999999" customHeight="1" x14ac:dyDescent="0.3">
      <c r="A27" s="154">
        <f t="shared" si="8"/>
        <v>12</v>
      </c>
      <c r="B27" s="98" t="s">
        <v>461</v>
      </c>
      <c r="C27" s="98"/>
      <c r="D27" s="98"/>
      <c r="E27" s="98"/>
      <c r="F27" s="98"/>
      <c r="G27" s="234" t="e">
        <f t="shared" si="5"/>
        <v>#DIV/0!</v>
      </c>
      <c r="H27" s="277" t="e">
        <f t="shared" si="6"/>
        <v>#DIV/0!</v>
      </c>
      <c r="I27" s="95"/>
      <c r="J27" s="281" t="e">
        <f t="shared" si="7"/>
        <v>#DIV/0!</v>
      </c>
    </row>
    <row r="28" spans="1:11" ht="20.149999999999999" customHeight="1" x14ac:dyDescent="0.3">
      <c r="A28" s="154">
        <f t="shared" si="8"/>
        <v>13</v>
      </c>
      <c r="B28" s="98" t="s">
        <v>462</v>
      </c>
      <c r="C28" s="98"/>
      <c r="D28" s="98"/>
      <c r="E28" s="98"/>
      <c r="F28" s="98"/>
      <c r="G28" s="234" t="e">
        <f t="shared" si="5"/>
        <v>#DIV/0!</v>
      </c>
      <c r="H28" s="277" t="e">
        <f t="shared" si="6"/>
        <v>#DIV/0!</v>
      </c>
      <c r="I28" s="95"/>
      <c r="J28" s="281" t="e">
        <f t="shared" si="7"/>
        <v>#DIV/0!</v>
      </c>
    </row>
    <row r="29" spans="1:11" ht="20.149999999999999" customHeight="1" x14ac:dyDescent="0.3">
      <c r="A29" s="154">
        <f t="shared" si="8"/>
        <v>14</v>
      </c>
      <c r="B29" s="98" t="s">
        <v>463</v>
      </c>
      <c r="C29" s="98"/>
      <c r="D29" s="98"/>
      <c r="E29" s="98"/>
      <c r="F29" s="155"/>
      <c r="G29" s="235" t="e">
        <f t="shared" ref="G29" si="9">I29/$G$9</f>
        <v>#DIV/0!</v>
      </c>
      <c r="H29" s="278" t="e">
        <f t="shared" ref="H29" si="10">I29/$H$9</f>
        <v>#DIV/0!</v>
      </c>
      <c r="I29" s="29"/>
      <c r="J29" s="281" t="e">
        <f t="shared" si="7"/>
        <v>#DIV/0!</v>
      </c>
    </row>
    <row r="30" spans="1:11" ht="20.149999999999999" customHeight="1" x14ac:dyDescent="0.3">
      <c r="A30" s="154">
        <f t="shared" si="8"/>
        <v>15</v>
      </c>
      <c r="B30" s="98" t="s">
        <v>412</v>
      </c>
      <c r="C30" s="671"/>
      <c r="D30" s="671"/>
      <c r="E30" s="671"/>
      <c r="F30" s="672"/>
      <c r="G30" s="234" t="e">
        <f t="shared" si="5"/>
        <v>#DIV/0!</v>
      </c>
      <c r="H30" s="277" t="e">
        <f t="shared" si="6"/>
        <v>#DIV/0!</v>
      </c>
      <c r="I30" s="95"/>
      <c r="J30" s="281" t="e">
        <f t="shared" si="7"/>
        <v>#DIV/0!</v>
      </c>
    </row>
    <row r="31" spans="1:11" ht="20.149999999999999" customHeight="1" x14ac:dyDescent="0.3">
      <c r="A31" s="154">
        <f t="shared" si="8"/>
        <v>16</v>
      </c>
      <c r="B31" s="98" t="s">
        <v>412</v>
      </c>
      <c r="C31" s="671"/>
      <c r="D31" s="671"/>
      <c r="E31" s="671"/>
      <c r="F31" s="672"/>
      <c r="G31" s="234" t="e">
        <f t="shared" si="5"/>
        <v>#DIV/0!</v>
      </c>
      <c r="H31" s="277" t="e">
        <f t="shared" si="6"/>
        <v>#DIV/0!</v>
      </c>
      <c r="I31" s="95"/>
      <c r="J31" s="281" t="e">
        <f t="shared" si="7"/>
        <v>#DIV/0!</v>
      </c>
    </row>
    <row r="32" spans="1:11" ht="20.149999999999999" customHeight="1" x14ac:dyDescent="0.3">
      <c r="A32" s="109">
        <f t="shared" si="8"/>
        <v>17</v>
      </c>
      <c r="B32" s="25" t="s">
        <v>412</v>
      </c>
      <c r="C32" s="708"/>
      <c r="D32" s="708"/>
      <c r="E32" s="708"/>
      <c r="F32" s="709"/>
      <c r="G32" s="273" t="e">
        <f t="shared" si="5"/>
        <v>#DIV/0!</v>
      </c>
      <c r="H32" s="286" t="e">
        <f t="shared" si="6"/>
        <v>#DIV/0!</v>
      </c>
      <c r="I32" s="95"/>
      <c r="J32" s="282" t="e">
        <f t="shared" si="7"/>
        <v>#DIV/0!</v>
      </c>
    </row>
    <row r="33" spans="1:11" ht="19.5" customHeight="1" x14ac:dyDescent="0.3">
      <c r="A33" s="192"/>
      <c r="B33" s="193"/>
      <c r="C33" s="193" t="s">
        <v>465</v>
      </c>
      <c r="D33" s="193"/>
      <c r="E33" s="193"/>
      <c r="F33" s="193"/>
      <c r="G33" s="283" t="e">
        <f t="shared" si="5"/>
        <v>#DIV/0!</v>
      </c>
      <c r="H33" s="284" t="e">
        <f t="shared" si="6"/>
        <v>#DIV/0!</v>
      </c>
      <c r="I33" s="283">
        <f>SUM($I$20:$I$32)</f>
        <v>0</v>
      </c>
      <c r="J33" s="285" t="e">
        <f t="shared" si="7"/>
        <v>#DIV/0!</v>
      </c>
      <c r="K33" s="159"/>
    </row>
    <row r="34" spans="1:11" ht="20.149999999999999" customHeight="1" x14ac:dyDescent="0.3">
      <c r="A34" s="109"/>
      <c r="G34" s="253"/>
      <c r="H34" s="258"/>
      <c r="I34" s="253"/>
      <c r="J34" s="257"/>
    </row>
    <row r="35" spans="1:11" ht="20.149999999999999" customHeight="1" x14ac:dyDescent="0.3">
      <c r="A35" s="252" t="s">
        <v>466</v>
      </c>
      <c r="G35" s="253"/>
      <c r="H35" s="258"/>
      <c r="I35" s="253"/>
      <c r="J35" s="257"/>
    </row>
    <row r="36" spans="1:11" ht="20.149999999999999" customHeight="1" x14ac:dyDescent="0.3">
      <c r="A36" s="199">
        <f>A32+1</f>
        <v>18</v>
      </c>
      <c r="B36" s="111" t="s">
        <v>999</v>
      </c>
      <c r="C36" s="111"/>
      <c r="D36" s="111"/>
      <c r="E36" s="111"/>
      <c r="F36" s="111"/>
      <c r="G36" s="275" t="e">
        <f>I36/$G$9</f>
        <v>#DIV/0!</v>
      </c>
      <c r="H36" s="276" t="e">
        <f>I36/$H$9</f>
        <v>#DIV/0!</v>
      </c>
      <c r="I36" s="101"/>
      <c r="J36" s="280" t="e">
        <f t="shared" ref="J36:J58" si="11">I36/$I$103</f>
        <v>#DIV/0!</v>
      </c>
    </row>
    <row r="37" spans="1:11" ht="20.149999999999999" customHeight="1" x14ac:dyDescent="0.3">
      <c r="A37" s="154">
        <f>A36+1</f>
        <v>19</v>
      </c>
      <c r="B37" s="98" t="s">
        <v>1000</v>
      </c>
      <c r="C37" s="98"/>
      <c r="D37" s="98"/>
      <c r="E37" s="98"/>
      <c r="F37" s="98"/>
      <c r="G37" s="234" t="e">
        <f>I37/$G$9</f>
        <v>#DIV/0!</v>
      </c>
      <c r="H37" s="277" t="e">
        <f>I37/$H$9</f>
        <v>#DIV/0!</v>
      </c>
      <c r="I37" s="95"/>
      <c r="J37" s="281" t="e">
        <f t="shared" si="11"/>
        <v>#DIV/0!</v>
      </c>
    </row>
    <row r="38" spans="1:11" ht="20.149999999999999" customHeight="1" x14ac:dyDescent="0.3">
      <c r="A38" s="154">
        <f t="shared" ref="A38:A55" si="12">A37+1</f>
        <v>20</v>
      </c>
      <c r="B38" s="98" t="s">
        <v>467</v>
      </c>
      <c r="C38" s="98"/>
      <c r="D38" s="98"/>
      <c r="E38" s="98"/>
      <c r="F38" s="98"/>
      <c r="G38" s="234" t="e">
        <f>I38/$G$9</f>
        <v>#DIV/0!</v>
      </c>
      <c r="H38" s="277" t="e">
        <f>I38/$H$9</f>
        <v>#DIV/0!</v>
      </c>
      <c r="I38" s="95"/>
      <c r="J38" s="281" t="e">
        <f t="shared" si="11"/>
        <v>#DIV/0!</v>
      </c>
    </row>
    <row r="39" spans="1:11" ht="20.149999999999999" customHeight="1" x14ac:dyDescent="0.3">
      <c r="A39" s="154">
        <f t="shared" si="12"/>
        <v>21</v>
      </c>
      <c r="B39" s="98" t="s">
        <v>469</v>
      </c>
      <c r="C39" s="98"/>
      <c r="D39" s="98"/>
      <c r="E39" s="98"/>
      <c r="F39" s="98"/>
      <c r="G39" s="234" t="e">
        <f>I39/$G$9</f>
        <v>#DIV/0!</v>
      </c>
      <c r="H39" s="277" t="e">
        <f>I39/$H$9</f>
        <v>#DIV/0!</v>
      </c>
      <c r="I39" s="95"/>
      <c r="J39" s="281" t="e">
        <f t="shared" si="11"/>
        <v>#DIV/0!</v>
      </c>
    </row>
    <row r="40" spans="1:11" ht="20.149999999999999" customHeight="1" x14ac:dyDescent="0.3">
      <c r="A40" s="154">
        <f t="shared" si="12"/>
        <v>22</v>
      </c>
      <c r="B40" s="98" t="s">
        <v>470</v>
      </c>
      <c r="C40" s="98"/>
      <c r="D40" s="98"/>
      <c r="E40" s="98"/>
      <c r="F40" s="98"/>
      <c r="G40" s="234" t="e">
        <f>I40/$G$9</f>
        <v>#DIV/0!</v>
      </c>
      <c r="H40" s="277" t="e">
        <f>I40/$H$9</f>
        <v>#DIV/0!</v>
      </c>
      <c r="I40" s="95"/>
      <c r="J40" s="281" t="e">
        <f t="shared" si="11"/>
        <v>#DIV/0!</v>
      </c>
    </row>
    <row r="41" spans="1:11" ht="20.149999999999999" customHeight="1" x14ac:dyDescent="0.3">
      <c r="A41" s="154">
        <f t="shared" si="12"/>
        <v>23</v>
      </c>
      <c r="B41" s="98" t="s">
        <v>476</v>
      </c>
      <c r="C41" s="98"/>
      <c r="D41" s="98"/>
      <c r="E41" s="98"/>
      <c r="F41" s="98"/>
      <c r="G41" s="234" t="e">
        <f t="shared" ref="G41" si="13">I41/$G$9</f>
        <v>#DIV/0!</v>
      </c>
      <c r="H41" s="277" t="e">
        <f t="shared" ref="H41" si="14">I41/$H$9</f>
        <v>#DIV/0!</v>
      </c>
      <c r="I41" s="95"/>
      <c r="J41" s="281" t="e">
        <f t="shared" si="11"/>
        <v>#DIV/0!</v>
      </c>
    </row>
    <row r="42" spans="1:11" ht="20.149999999999999" customHeight="1" x14ac:dyDescent="0.3">
      <c r="A42" s="154">
        <f t="shared" si="12"/>
        <v>24</v>
      </c>
      <c r="B42" s="98" t="s">
        <v>471</v>
      </c>
      <c r="C42" s="98"/>
      <c r="D42" s="98"/>
      <c r="E42" s="98"/>
      <c r="F42" s="98"/>
      <c r="G42" s="234" t="e">
        <f t="shared" ref="G42:G47" si="15">I42/$G$9</f>
        <v>#DIV/0!</v>
      </c>
      <c r="H42" s="277" t="e">
        <f t="shared" ref="H42:H47" si="16">I42/$H$9</f>
        <v>#DIV/0!</v>
      </c>
      <c r="I42" s="95"/>
      <c r="J42" s="281" t="e">
        <f t="shared" si="11"/>
        <v>#DIV/0!</v>
      </c>
    </row>
    <row r="43" spans="1:11" ht="20.149999999999999" customHeight="1" x14ac:dyDescent="0.3">
      <c r="A43" s="154">
        <f t="shared" si="12"/>
        <v>25</v>
      </c>
      <c r="B43" s="98" t="s">
        <v>472</v>
      </c>
      <c r="C43" s="98"/>
      <c r="D43" s="98"/>
      <c r="E43" s="98"/>
      <c r="F43" s="98"/>
      <c r="G43" s="234" t="e">
        <f t="shared" si="15"/>
        <v>#DIV/0!</v>
      </c>
      <c r="H43" s="277" t="e">
        <f t="shared" si="16"/>
        <v>#DIV/0!</v>
      </c>
      <c r="I43" s="95"/>
      <c r="J43" s="281" t="e">
        <f t="shared" si="11"/>
        <v>#DIV/0!</v>
      </c>
    </row>
    <row r="44" spans="1:11" ht="20.149999999999999" customHeight="1" x14ac:dyDescent="0.3">
      <c r="A44" s="154">
        <f t="shared" si="12"/>
        <v>26</v>
      </c>
      <c r="B44" s="98" t="s">
        <v>474</v>
      </c>
      <c r="C44" s="98"/>
      <c r="D44" s="98"/>
      <c r="E44" s="98"/>
      <c r="F44" s="98"/>
      <c r="G44" s="234" t="e">
        <f t="shared" ref="G44" si="17">I44/$G$9</f>
        <v>#DIV/0!</v>
      </c>
      <c r="H44" s="277" t="e">
        <f t="shared" ref="H44" si="18">I44/$H$9</f>
        <v>#DIV/0!</v>
      </c>
      <c r="I44" s="95"/>
      <c r="J44" s="281" t="e">
        <f t="shared" si="11"/>
        <v>#DIV/0!</v>
      </c>
    </row>
    <row r="45" spans="1:11" ht="20.149999999999999" customHeight="1" x14ac:dyDescent="0.3">
      <c r="A45" s="154">
        <f t="shared" si="12"/>
        <v>27</v>
      </c>
      <c r="B45" s="98" t="s">
        <v>464</v>
      </c>
      <c r="C45" s="98"/>
      <c r="D45" s="98"/>
      <c r="E45" s="98"/>
      <c r="F45" s="98"/>
      <c r="G45" s="234" t="e">
        <f t="shared" si="15"/>
        <v>#DIV/0!</v>
      </c>
      <c r="H45" s="277" t="e">
        <f t="shared" si="16"/>
        <v>#DIV/0!</v>
      </c>
      <c r="I45" s="95"/>
      <c r="J45" s="281" t="e">
        <f t="shared" si="11"/>
        <v>#DIV/0!</v>
      </c>
    </row>
    <row r="46" spans="1:11" ht="20.149999999999999" customHeight="1" x14ac:dyDescent="0.3">
      <c r="A46" s="154">
        <f t="shared" si="12"/>
        <v>28</v>
      </c>
      <c r="B46" s="98" t="s">
        <v>478</v>
      </c>
      <c r="C46" s="98"/>
      <c r="D46" s="98"/>
      <c r="E46" s="98"/>
      <c r="F46" s="98"/>
      <c r="G46" s="234" t="e">
        <f t="shared" si="15"/>
        <v>#DIV/0!</v>
      </c>
      <c r="H46" s="277" t="e">
        <f t="shared" si="16"/>
        <v>#DIV/0!</v>
      </c>
      <c r="I46" s="95"/>
      <c r="J46" s="281" t="e">
        <f t="shared" si="11"/>
        <v>#DIV/0!</v>
      </c>
    </row>
    <row r="47" spans="1:11" ht="20.149999999999999" customHeight="1" x14ac:dyDescent="0.3">
      <c r="A47" s="154">
        <f t="shared" si="12"/>
        <v>29</v>
      </c>
      <c r="B47" s="98" t="s">
        <v>475</v>
      </c>
      <c r="C47" s="98"/>
      <c r="D47" s="98"/>
      <c r="E47" s="98"/>
      <c r="F47" s="98"/>
      <c r="G47" s="234" t="e">
        <f t="shared" si="15"/>
        <v>#DIV/0!</v>
      </c>
      <c r="H47" s="277" t="e">
        <f t="shared" si="16"/>
        <v>#DIV/0!</v>
      </c>
      <c r="I47" s="95"/>
      <c r="J47" s="281" t="e">
        <f t="shared" si="11"/>
        <v>#DIV/0!</v>
      </c>
    </row>
    <row r="48" spans="1:11" ht="20.149999999999999" customHeight="1" x14ac:dyDescent="0.3">
      <c r="A48" s="154">
        <f t="shared" si="12"/>
        <v>30</v>
      </c>
      <c r="B48" s="98" t="s">
        <v>479</v>
      </c>
      <c r="C48" s="98"/>
      <c r="D48" s="98"/>
      <c r="E48" s="98"/>
      <c r="F48" s="98"/>
      <c r="G48" s="234" t="e">
        <f t="shared" ref="G48:G53" si="19">I48/$G$9</f>
        <v>#DIV/0!</v>
      </c>
      <c r="H48" s="277" t="e">
        <f t="shared" ref="H48:H53" si="20">I48/$H$9</f>
        <v>#DIV/0!</v>
      </c>
      <c r="I48" s="95"/>
      <c r="J48" s="281" t="e">
        <f t="shared" si="11"/>
        <v>#DIV/0!</v>
      </c>
    </row>
    <row r="49" spans="1:11" ht="20.149999999999999" customHeight="1" x14ac:dyDescent="0.3">
      <c r="A49" s="154">
        <f t="shared" si="12"/>
        <v>31</v>
      </c>
      <c r="B49" s="98" t="s">
        <v>480</v>
      </c>
      <c r="C49" s="98"/>
      <c r="D49" s="98"/>
      <c r="E49" s="98"/>
      <c r="F49" s="98"/>
      <c r="G49" s="234" t="e">
        <f t="shared" si="19"/>
        <v>#DIV/0!</v>
      </c>
      <c r="H49" s="277" t="e">
        <f t="shared" si="20"/>
        <v>#DIV/0!</v>
      </c>
      <c r="I49" s="95"/>
      <c r="J49" s="281" t="e">
        <f t="shared" si="11"/>
        <v>#DIV/0!</v>
      </c>
    </row>
    <row r="50" spans="1:11" ht="20.149999999999999" customHeight="1" x14ac:dyDescent="0.3">
      <c r="A50" s="154">
        <f t="shared" si="12"/>
        <v>32</v>
      </c>
      <c r="B50" s="98" t="s">
        <v>481</v>
      </c>
      <c r="C50" s="98"/>
      <c r="D50" s="98"/>
      <c r="E50" s="98"/>
      <c r="F50" s="98"/>
      <c r="G50" s="234" t="e">
        <f t="shared" si="19"/>
        <v>#DIV/0!</v>
      </c>
      <c r="H50" s="277" t="e">
        <f t="shared" si="20"/>
        <v>#DIV/0!</v>
      </c>
      <c r="I50" s="95"/>
      <c r="J50" s="281" t="e">
        <f t="shared" si="11"/>
        <v>#DIV/0!</v>
      </c>
    </row>
    <row r="51" spans="1:11" ht="20.149999999999999" customHeight="1" x14ac:dyDescent="0.3">
      <c r="A51" s="154">
        <f t="shared" si="12"/>
        <v>33</v>
      </c>
      <c r="B51" s="98" t="s">
        <v>482</v>
      </c>
      <c r="C51" s="98"/>
      <c r="D51" s="98"/>
      <c r="E51" s="98"/>
      <c r="F51" s="98"/>
      <c r="G51" s="234" t="e">
        <f t="shared" si="19"/>
        <v>#DIV/0!</v>
      </c>
      <c r="H51" s="277" t="e">
        <f t="shared" si="20"/>
        <v>#DIV/0!</v>
      </c>
      <c r="I51" s="95"/>
      <c r="J51" s="281" t="e">
        <f t="shared" si="11"/>
        <v>#DIV/0!</v>
      </c>
    </row>
    <row r="52" spans="1:11" ht="20.149999999999999" customHeight="1" x14ac:dyDescent="0.3">
      <c r="A52" s="154">
        <f t="shared" si="12"/>
        <v>34</v>
      </c>
      <c r="B52" s="98" t="s">
        <v>468</v>
      </c>
      <c r="C52" s="98"/>
      <c r="D52" s="98"/>
      <c r="E52" s="98"/>
      <c r="F52" s="98"/>
      <c r="G52" s="234" t="e">
        <f t="shared" si="19"/>
        <v>#DIV/0!</v>
      </c>
      <c r="H52" s="277" t="e">
        <f t="shared" si="20"/>
        <v>#DIV/0!</v>
      </c>
      <c r="I52" s="95"/>
      <c r="J52" s="281" t="e">
        <f t="shared" si="11"/>
        <v>#DIV/0!</v>
      </c>
    </row>
    <row r="53" spans="1:11" ht="20.149999999999999" customHeight="1" x14ac:dyDescent="0.3">
      <c r="A53" s="154">
        <f t="shared" si="12"/>
        <v>35</v>
      </c>
      <c r="B53" s="98" t="s">
        <v>473</v>
      </c>
      <c r="C53" s="98"/>
      <c r="D53" s="98"/>
      <c r="E53" s="98"/>
      <c r="F53" s="98"/>
      <c r="G53" s="234" t="e">
        <f t="shared" si="19"/>
        <v>#DIV/0!</v>
      </c>
      <c r="H53" s="277" t="e">
        <f t="shared" si="20"/>
        <v>#DIV/0!</v>
      </c>
      <c r="I53" s="95"/>
      <c r="J53" s="281" t="e">
        <f t="shared" si="11"/>
        <v>#DIV/0!</v>
      </c>
    </row>
    <row r="54" spans="1:11" ht="20.149999999999999" customHeight="1" x14ac:dyDescent="0.3">
      <c r="A54" s="154">
        <f t="shared" si="12"/>
        <v>36</v>
      </c>
      <c r="B54" s="98" t="s">
        <v>477</v>
      </c>
      <c r="C54" s="98"/>
      <c r="D54" s="98"/>
      <c r="E54" s="98"/>
      <c r="F54" s="98"/>
      <c r="G54" s="234" t="e">
        <f t="shared" ref="G54" si="21">I54/$G$9</f>
        <v>#DIV/0!</v>
      </c>
      <c r="H54" s="277" t="e">
        <f t="shared" ref="H54" si="22">I54/$H$9</f>
        <v>#DIV/0!</v>
      </c>
      <c r="I54" s="95"/>
      <c r="J54" s="281" t="e">
        <f t="shared" si="11"/>
        <v>#DIV/0!</v>
      </c>
    </row>
    <row r="55" spans="1:11" ht="20.149999999999999" customHeight="1" x14ac:dyDescent="0.3">
      <c r="A55" s="154">
        <f t="shared" si="12"/>
        <v>37</v>
      </c>
      <c r="B55" s="98" t="s">
        <v>412</v>
      </c>
      <c r="C55" s="671"/>
      <c r="D55" s="671"/>
      <c r="E55" s="671"/>
      <c r="F55" s="672"/>
      <c r="G55" s="234" t="e">
        <f>I55/$G$9</f>
        <v>#DIV/0!</v>
      </c>
      <c r="H55" s="277" t="e">
        <f>I55/$H$9</f>
        <v>#DIV/0!</v>
      </c>
      <c r="I55" s="95"/>
      <c r="J55" s="281" t="e">
        <f t="shared" si="11"/>
        <v>#DIV/0!</v>
      </c>
    </row>
    <row r="56" spans="1:11" ht="20.149999999999999" customHeight="1" x14ac:dyDescent="0.3">
      <c r="A56" s="154">
        <f t="shared" ref="A56:A57" si="23">A55+1</f>
        <v>38</v>
      </c>
      <c r="B56" s="98" t="s">
        <v>412</v>
      </c>
      <c r="C56" s="671"/>
      <c r="D56" s="671"/>
      <c r="E56" s="671"/>
      <c r="F56" s="672"/>
      <c r="G56" s="234" t="e">
        <f>I56/$G$9</f>
        <v>#DIV/0!</v>
      </c>
      <c r="H56" s="277" t="e">
        <f>I56/$H$9</f>
        <v>#DIV/0!</v>
      </c>
      <c r="I56" s="95"/>
      <c r="J56" s="281" t="e">
        <f t="shared" si="11"/>
        <v>#DIV/0!</v>
      </c>
    </row>
    <row r="57" spans="1:11" ht="20.149999999999999" customHeight="1" x14ac:dyDescent="0.3">
      <c r="A57" s="109">
        <f t="shared" si="23"/>
        <v>39</v>
      </c>
      <c r="B57" s="25" t="s">
        <v>412</v>
      </c>
      <c r="C57" s="708"/>
      <c r="D57" s="708"/>
      <c r="E57" s="708"/>
      <c r="F57" s="709"/>
      <c r="G57" s="273" t="e">
        <f>I57/$G$9</f>
        <v>#DIV/0!</v>
      </c>
      <c r="H57" s="286" t="e">
        <f>I57/$H$9</f>
        <v>#DIV/0!</v>
      </c>
      <c r="I57" s="20"/>
      <c r="J57" s="282" t="e">
        <f t="shared" si="11"/>
        <v>#DIV/0!</v>
      </c>
    </row>
    <row r="58" spans="1:11" ht="20.149999999999999" customHeight="1" x14ac:dyDescent="0.3">
      <c r="A58" s="192"/>
      <c r="B58" s="193"/>
      <c r="C58" s="193" t="s">
        <v>486</v>
      </c>
      <c r="D58" s="193"/>
      <c r="E58" s="193"/>
      <c r="F58" s="193"/>
      <c r="G58" s="283" t="e">
        <f>I58/$G$9</f>
        <v>#DIV/0!</v>
      </c>
      <c r="H58" s="284" t="e">
        <f>I58/$H$9</f>
        <v>#DIV/0!</v>
      </c>
      <c r="I58" s="283">
        <f>SUM($I$36:$I$57)</f>
        <v>0</v>
      </c>
      <c r="J58" s="285" t="e">
        <f t="shared" si="11"/>
        <v>#DIV/0!</v>
      </c>
      <c r="K58" s="159"/>
    </row>
    <row r="59" spans="1:11" ht="20.149999999999999" customHeight="1" x14ac:dyDescent="0.3">
      <c r="A59" s="109"/>
      <c r="G59" s="253"/>
      <c r="H59" s="258"/>
      <c r="I59" s="253"/>
      <c r="J59" s="257"/>
    </row>
    <row r="60" spans="1:11" ht="20.149999999999999" customHeight="1" x14ac:dyDescent="0.3">
      <c r="A60" s="252" t="s">
        <v>487</v>
      </c>
      <c r="G60" s="253"/>
      <c r="H60" s="258"/>
      <c r="I60" s="253"/>
      <c r="J60" s="257"/>
    </row>
    <row r="61" spans="1:11" ht="20.149999999999999" customHeight="1" x14ac:dyDescent="0.3">
      <c r="A61" s="199">
        <f>A57+1</f>
        <v>40</v>
      </c>
      <c r="B61" s="111" t="s">
        <v>1001</v>
      </c>
      <c r="C61" s="111"/>
      <c r="D61" s="111"/>
      <c r="E61" s="111"/>
      <c r="F61" s="111"/>
      <c r="G61" s="275" t="e">
        <f t="shared" ref="G61" si="24">I61/$G$9</f>
        <v>#DIV/0!</v>
      </c>
      <c r="H61" s="276" t="e">
        <f t="shared" ref="H61" si="25">I61/$H$9</f>
        <v>#DIV/0!</v>
      </c>
      <c r="I61" s="101"/>
      <c r="J61" s="280" t="e">
        <f t="shared" ref="J61:J77" si="26">I61/$I$103</f>
        <v>#DIV/0!</v>
      </c>
    </row>
    <row r="62" spans="1:11" ht="20.149999999999999" customHeight="1" x14ac:dyDescent="0.3">
      <c r="A62" s="154">
        <f>A61+1</f>
        <v>41</v>
      </c>
      <c r="B62" s="111" t="s">
        <v>488</v>
      </c>
      <c r="C62" s="111"/>
      <c r="D62" s="111"/>
      <c r="E62" s="111"/>
      <c r="F62" s="111"/>
      <c r="G62" s="275" t="e">
        <f t="shared" ref="G62:G73" si="27">I62/$G$9</f>
        <v>#DIV/0!</v>
      </c>
      <c r="H62" s="276" t="e">
        <f t="shared" ref="H62:H73" si="28">I62/$H$9</f>
        <v>#DIV/0!</v>
      </c>
      <c r="I62" s="101"/>
      <c r="J62" s="280" t="e">
        <f t="shared" si="26"/>
        <v>#DIV/0!</v>
      </c>
    </row>
    <row r="63" spans="1:11" ht="20.149999999999999" customHeight="1" x14ac:dyDescent="0.3">
      <c r="A63" s="154">
        <f t="shared" ref="A63:A76" si="29">A62+1</f>
        <v>42</v>
      </c>
      <c r="B63" s="98" t="s">
        <v>489</v>
      </c>
      <c r="C63" s="98"/>
      <c r="D63" s="98"/>
      <c r="E63" s="98"/>
      <c r="F63" s="98"/>
      <c r="G63" s="234" t="e">
        <f t="shared" si="27"/>
        <v>#DIV/0!</v>
      </c>
      <c r="H63" s="277" t="e">
        <f t="shared" si="28"/>
        <v>#DIV/0!</v>
      </c>
      <c r="I63" s="95"/>
      <c r="J63" s="281" t="e">
        <f t="shared" si="26"/>
        <v>#DIV/0!</v>
      </c>
    </row>
    <row r="64" spans="1:11" ht="20.149999999999999" customHeight="1" x14ac:dyDescent="0.3">
      <c r="A64" s="154">
        <f t="shared" si="29"/>
        <v>43</v>
      </c>
      <c r="B64" s="98" t="s">
        <v>490</v>
      </c>
      <c r="C64" s="98"/>
      <c r="D64" s="98"/>
      <c r="E64" s="98"/>
      <c r="F64" s="98"/>
      <c r="G64" s="234" t="e">
        <f t="shared" si="27"/>
        <v>#DIV/0!</v>
      </c>
      <c r="H64" s="277" t="e">
        <f t="shared" si="28"/>
        <v>#DIV/0!</v>
      </c>
      <c r="I64" s="95"/>
      <c r="J64" s="281" t="e">
        <f t="shared" si="26"/>
        <v>#DIV/0!</v>
      </c>
    </row>
    <row r="65" spans="1:11" ht="20.149999999999999" customHeight="1" x14ac:dyDescent="0.3">
      <c r="A65" s="154">
        <f t="shared" si="29"/>
        <v>44</v>
      </c>
      <c r="B65" s="98" t="s">
        <v>491</v>
      </c>
      <c r="C65" s="98"/>
      <c r="D65" s="98"/>
      <c r="E65" s="98"/>
      <c r="F65" s="98"/>
      <c r="G65" s="234" t="e">
        <f t="shared" si="27"/>
        <v>#DIV/0!</v>
      </c>
      <c r="H65" s="277" t="e">
        <f t="shared" si="28"/>
        <v>#DIV/0!</v>
      </c>
      <c r="I65" s="95"/>
      <c r="J65" s="281" t="e">
        <f t="shared" si="26"/>
        <v>#DIV/0!</v>
      </c>
    </row>
    <row r="66" spans="1:11" ht="20.149999999999999" customHeight="1" x14ac:dyDescent="0.3">
      <c r="A66" s="154">
        <f t="shared" si="29"/>
        <v>45</v>
      </c>
      <c r="B66" s="98" t="s">
        <v>492</v>
      </c>
      <c r="C66" s="98"/>
      <c r="D66" s="98"/>
      <c r="E66" s="98"/>
      <c r="F66" s="98"/>
      <c r="G66" s="234" t="e">
        <f t="shared" si="27"/>
        <v>#DIV/0!</v>
      </c>
      <c r="H66" s="277" t="e">
        <f t="shared" si="28"/>
        <v>#DIV/0!</v>
      </c>
      <c r="I66" s="95"/>
      <c r="J66" s="281" t="e">
        <f t="shared" si="26"/>
        <v>#DIV/0!</v>
      </c>
    </row>
    <row r="67" spans="1:11" ht="20.149999999999999" customHeight="1" x14ac:dyDescent="0.3">
      <c r="A67" s="154">
        <f t="shared" si="29"/>
        <v>46</v>
      </c>
      <c r="B67" s="98" t="s">
        <v>493</v>
      </c>
      <c r="C67" s="98"/>
      <c r="D67" s="98"/>
      <c r="E67" s="98"/>
      <c r="F67" s="98"/>
      <c r="G67" s="234" t="e">
        <f t="shared" si="27"/>
        <v>#DIV/0!</v>
      </c>
      <c r="H67" s="277" t="e">
        <f t="shared" si="28"/>
        <v>#DIV/0!</v>
      </c>
      <c r="I67" s="95"/>
      <c r="J67" s="281" t="e">
        <f t="shared" si="26"/>
        <v>#DIV/0!</v>
      </c>
    </row>
    <row r="68" spans="1:11" ht="20.149999999999999" customHeight="1" x14ac:dyDescent="0.3">
      <c r="A68" s="154">
        <f t="shared" si="29"/>
        <v>47</v>
      </c>
      <c r="B68" s="98" t="s">
        <v>494</v>
      </c>
      <c r="C68" s="98"/>
      <c r="D68" s="98"/>
      <c r="E68" s="98"/>
      <c r="F68" s="98"/>
      <c r="G68" s="234" t="e">
        <f t="shared" si="27"/>
        <v>#DIV/0!</v>
      </c>
      <c r="H68" s="277" t="e">
        <f t="shared" si="28"/>
        <v>#DIV/0!</v>
      </c>
      <c r="I68" s="95"/>
      <c r="J68" s="281" t="e">
        <f t="shared" si="26"/>
        <v>#DIV/0!</v>
      </c>
    </row>
    <row r="69" spans="1:11" ht="20.149999999999999" customHeight="1" x14ac:dyDescent="0.3">
      <c r="A69" s="154">
        <f t="shared" si="29"/>
        <v>48</v>
      </c>
      <c r="B69" s="98" t="s">
        <v>495</v>
      </c>
      <c r="C69" s="98"/>
      <c r="D69" s="98"/>
      <c r="E69" s="98"/>
      <c r="F69" s="98"/>
      <c r="G69" s="234" t="e">
        <f t="shared" si="27"/>
        <v>#DIV/0!</v>
      </c>
      <c r="H69" s="277" t="e">
        <f t="shared" si="28"/>
        <v>#DIV/0!</v>
      </c>
      <c r="I69" s="95"/>
      <c r="J69" s="281" t="e">
        <f t="shared" si="26"/>
        <v>#DIV/0!</v>
      </c>
    </row>
    <row r="70" spans="1:11" ht="20.149999999999999" customHeight="1" x14ac:dyDescent="0.3">
      <c r="A70" s="154">
        <f t="shared" si="29"/>
        <v>49</v>
      </c>
      <c r="B70" s="98" t="s">
        <v>496</v>
      </c>
      <c r="C70" s="98"/>
      <c r="D70" s="98"/>
      <c r="E70" s="98"/>
      <c r="F70" s="98"/>
      <c r="G70" s="234" t="e">
        <f t="shared" si="27"/>
        <v>#DIV/0!</v>
      </c>
      <c r="H70" s="277" t="e">
        <f t="shared" si="28"/>
        <v>#DIV/0!</v>
      </c>
      <c r="I70" s="95"/>
      <c r="J70" s="281" t="e">
        <f t="shared" si="26"/>
        <v>#DIV/0!</v>
      </c>
    </row>
    <row r="71" spans="1:11" ht="20.149999999999999" customHeight="1" x14ac:dyDescent="0.3">
      <c r="A71" s="154">
        <f t="shared" si="29"/>
        <v>50</v>
      </c>
      <c r="B71" s="98" t="s">
        <v>483</v>
      </c>
      <c r="C71" s="98"/>
      <c r="D71" s="98"/>
      <c r="E71" s="98"/>
      <c r="F71" s="98"/>
      <c r="G71" s="234" t="e">
        <f t="shared" si="27"/>
        <v>#DIV/0!</v>
      </c>
      <c r="H71" s="277" t="e">
        <f t="shared" si="28"/>
        <v>#DIV/0!</v>
      </c>
      <c r="I71" s="95"/>
      <c r="J71" s="281" t="e">
        <f t="shared" si="26"/>
        <v>#DIV/0!</v>
      </c>
    </row>
    <row r="72" spans="1:11" ht="20.149999999999999" customHeight="1" x14ac:dyDescent="0.3">
      <c r="A72" s="154">
        <f t="shared" si="29"/>
        <v>51</v>
      </c>
      <c r="B72" s="98" t="s">
        <v>484</v>
      </c>
      <c r="C72" s="98"/>
      <c r="D72" s="98"/>
      <c r="E72" s="98"/>
      <c r="F72" s="98"/>
      <c r="G72" s="234" t="e">
        <f t="shared" ref="G72" si="30">I72/$G$9</f>
        <v>#DIV/0!</v>
      </c>
      <c r="H72" s="277" t="e">
        <f t="shared" ref="H72" si="31">I72/$H$9</f>
        <v>#DIV/0!</v>
      </c>
      <c r="I72" s="95"/>
      <c r="J72" s="281" t="e">
        <f t="shared" si="26"/>
        <v>#DIV/0!</v>
      </c>
    </row>
    <row r="73" spans="1:11" ht="20.149999999999999" customHeight="1" x14ac:dyDescent="0.3">
      <c r="A73" s="154">
        <f t="shared" si="29"/>
        <v>52</v>
      </c>
      <c r="B73" s="98" t="s">
        <v>485</v>
      </c>
      <c r="C73" s="98"/>
      <c r="D73" s="98"/>
      <c r="E73" s="98"/>
      <c r="F73" s="98"/>
      <c r="G73" s="234" t="e">
        <f t="shared" si="27"/>
        <v>#DIV/0!</v>
      </c>
      <c r="H73" s="278" t="e">
        <f t="shared" si="28"/>
        <v>#DIV/0!</v>
      </c>
      <c r="I73" s="95"/>
      <c r="J73" s="281" t="e">
        <f t="shared" si="26"/>
        <v>#DIV/0!</v>
      </c>
    </row>
    <row r="74" spans="1:11" ht="20.149999999999999" customHeight="1" x14ac:dyDescent="0.3">
      <c r="A74" s="154">
        <f t="shared" si="29"/>
        <v>53</v>
      </c>
      <c r="B74" s="98" t="s">
        <v>412</v>
      </c>
      <c r="C74" s="671"/>
      <c r="D74" s="671"/>
      <c r="E74" s="671"/>
      <c r="F74" s="672"/>
      <c r="G74" s="234" t="e">
        <f t="shared" ref="G74:G76" si="32">I74/$G$9</f>
        <v>#DIV/0!</v>
      </c>
      <c r="H74" s="278" t="e">
        <f t="shared" ref="H74:H76" si="33">I74/$H$9</f>
        <v>#DIV/0!</v>
      </c>
      <c r="I74" s="29"/>
      <c r="J74" s="281" t="e">
        <f t="shared" si="26"/>
        <v>#DIV/0!</v>
      </c>
    </row>
    <row r="75" spans="1:11" ht="20.149999999999999" customHeight="1" x14ac:dyDescent="0.3">
      <c r="A75" s="154">
        <f t="shared" si="29"/>
        <v>54</v>
      </c>
      <c r="B75" s="98" t="s">
        <v>412</v>
      </c>
      <c r="C75" s="671"/>
      <c r="D75" s="671"/>
      <c r="E75" s="671"/>
      <c r="F75" s="672"/>
      <c r="G75" s="234" t="e">
        <f t="shared" si="32"/>
        <v>#DIV/0!</v>
      </c>
      <c r="H75" s="278" t="e">
        <f t="shared" si="33"/>
        <v>#DIV/0!</v>
      </c>
      <c r="I75" s="29"/>
      <c r="J75" s="281" t="e">
        <f t="shared" si="26"/>
        <v>#DIV/0!</v>
      </c>
    </row>
    <row r="76" spans="1:11" ht="20.149999999999999" customHeight="1" x14ac:dyDescent="0.3">
      <c r="A76" s="109">
        <f t="shared" si="29"/>
        <v>55</v>
      </c>
      <c r="B76" s="25" t="s">
        <v>412</v>
      </c>
      <c r="C76" s="708"/>
      <c r="D76" s="708"/>
      <c r="E76" s="708"/>
      <c r="F76" s="709"/>
      <c r="G76" s="273" t="e">
        <f t="shared" si="32"/>
        <v>#DIV/0!</v>
      </c>
      <c r="H76" s="279" t="e">
        <f t="shared" si="33"/>
        <v>#DIV/0!</v>
      </c>
      <c r="I76" s="23"/>
      <c r="J76" s="282" t="e">
        <f t="shared" si="26"/>
        <v>#DIV/0!</v>
      </c>
    </row>
    <row r="77" spans="1:11" ht="20.149999999999999" customHeight="1" x14ac:dyDescent="0.3">
      <c r="A77" s="192"/>
      <c r="B77" s="193"/>
      <c r="C77" s="193" t="s">
        <v>497</v>
      </c>
      <c r="D77" s="193"/>
      <c r="E77" s="193"/>
      <c r="F77" s="193"/>
      <c r="G77" s="283" t="e">
        <f>I77/$G$9</f>
        <v>#DIV/0!</v>
      </c>
      <c r="H77" s="284" t="e">
        <f>I77/$H$9</f>
        <v>#DIV/0!</v>
      </c>
      <c r="I77" s="283">
        <f>SUM($I$61:$I$76)</f>
        <v>0</v>
      </c>
      <c r="J77" s="285" t="e">
        <f t="shared" si="26"/>
        <v>#DIV/0!</v>
      </c>
      <c r="K77" s="159"/>
    </row>
    <row r="78" spans="1:11" ht="20.149999999999999" customHeight="1" x14ac:dyDescent="0.3">
      <c r="A78" s="109"/>
      <c r="G78" s="273"/>
      <c r="H78" s="286"/>
      <c r="I78" s="273"/>
      <c r="J78" s="282"/>
      <c r="K78" s="159"/>
    </row>
    <row r="79" spans="1:11" ht="20.149999999999999" customHeight="1" x14ac:dyDescent="0.3">
      <c r="A79" s="252" t="s">
        <v>1008</v>
      </c>
      <c r="G79" s="273"/>
      <c r="H79" s="286"/>
      <c r="I79" s="273"/>
      <c r="J79" s="282"/>
      <c r="K79" s="159"/>
    </row>
    <row r="80" spans="1:11" ht="20.149999999999999" customHeight="1" x14ac:dyDescent="0.3">
      <c r="A80" s="109">
        <f>A76+1</f>
        <v>56</v>
      </c>
      <c r="B80" s="25" t="s">
        <v>1004</v>
      </c>
      <c r="G80" s="273"/>
      <c r="H80" s="286"/>
      <c r="I80" s="95"/>
      <c r="J80" s="282" t="e">
        <f t="shared" ref="J80:J87" si="34">I80/$I$103</f>
        <v>#DIV/0!</v>
      </c>
      <c r="K80" s="159"/>
    </row>
    <row r="81" spans="1:11" ht="20.149999999999999" customHeight="1" x14ac:dyDescent="0.3">
      <c r="A81" s="109">
        <f>A80+1</f>
        <v>57</v>
      </c>
      <c r="B81" s="25" t="s">
        <v>1005</v>
      </c>
      <c r="G81" s="273"/>
      <c r="H81" s="286"/>
      <c r="I81" s="95"/>
      <c r="J81" s="282" t="e">
        <f t="shared" si="34"/>
        <v>#DIV/0!</v>
      </c>
      <c r="K81" s="159"/>
    </row>
    <row r="82" spans="1:11" ht="20.149999999999999" customHeight="1" x14ac:dyDescent="0.3">
      <c r="A82" s="109">
        <f t="shared" ref="A82:A86" si="35">A81+1</f>
        <v>58</v>
      </c>
      <c r="B82" s="25" t="s">
        <v>1006</v>
      </c>
      <c r="G82" s="273"/>
      <c r="H82" s="286"/>
      <c r="I82" s="95"/>
      <c r="J82" s="282" t="e">
        <f t="shared" si="34"/>
        <v>#DIV/0!</v>
      </c>
      <c r="K82" s="159"/>
    </row>
    <row r="83" spans="1:11" ht="20.149999999999999" customHeight="1" x14ac:dyDescent="0.3">
      <c r="A83" s="109">
        <f t="shared" si="35"/>
        <v>59</v>
      </c>
      <c r="B83" s="25" t="s">
        <v>1007</v>
      </c>
      <c r="G83" s="273"/>
      <c r="H83" s="286"/>
      <c r="I83" s="95"/>
      <c r="J83" s="282" t="e">
        <f t="shared" si="34"/>
        <v>#DIV/0!</v>
      </c>
      <c r="K83" s="159"/>
    </row>
    <row r="84" spans="1:11" ht="20.149999999999999" customHeight="1" x14ac:dyDescent="0.3">
      <c r="A84" s="109">
        <f t="shared" si="35"/>
        <v>60</v>
      </c>
      <c r="B84" s="25" t="s">
        <v>412</v>
      </c>
      <c r="C84" s="671"/>
      <c r="D84" s="671"/>
      <c r="E84" s="671"/>
      <c r="F84" s="672"/>
      <c r="G84" s="273"/>
      <c r="H84" s="286"/>
      <c r="I84" s="95"/>
      <c r="J84" s="282" t="e">
        <f t="shared" si="34"/>
        <v>#DIV/0!</v>
      </c>
      <c r="K84" s="159"/>
    </row>
    <row r="85" spans="1:11" ht="20.149999999999999" customHeight="1" x14ac:dyDescent="0.3">
      <c r="A85" s="109">
        <f t="shared" si="35"/>
        <v>61</v>
      </c>
      <c r="B85" s="25" t="s">
        <v>412</v>
      </c>
      <c r="C85" s="671"/>
      <c r="D85" s="671"/>
      <c r="E85" s="671"/>
      <c r="F85" s="672"/>
      <c r="G85" s="273"/>
      <c r="H85" s="286"/>
      <c r="I85" s="95"/>
      <c r="J85" s="282" t="e">
        <f t="shared" si="34"/>
        <v>#DIV/0!</v>
      </c>
      <c r="K85" s="159"/>
    </row>
    <row r="86" spans="1:11" ht="20.149999999999999" customHeight="1" x14ac:dyDescent="0.3">
      <c r="A86" s="148">
        <f t="shared" si="35"/>
        <v>62</v>
      </c>
      <c r="B86" s="108" t="s">
        <v>412</v>
      </c>
      <c r="C86" s="708"/>
      <c r="D86" s="708"/>
      <c r="E86" s="708"/>
      <c r="F86" s="709"/>
      <c r="G86" s="407"/>
      <c r="H86" s="452"/>
      <c r="I86" s="30"/>
      <c r="J86" s="453" t="e">
        <f t="shared" si="34"/>
        <v>#DIV/0!</v>
      </c>
      <c r="K86" s="159"/>
    </row>
    <row r="87" spans="1:11" ht="20.149999999999999" customHeight="1" x14ac:dyDescent="0.3">
      <c r="A87" s="192"/>
      <c r="B87" s="193"/>
      <c r="C87" s="193" t="s">
        <v>1003</v>
      </c>
      <c r="D87" s="193"/>
      <c r="E87" s="193"/>
      <c r="F87" s="193"/>
      <c r="G87" s="283"/>
      <c r="H87" s="284"/>
      <c r="I87" s="283">
        <f>SUM(I80:I86)</f>
        <v>0</v>
      </c>
      <c r="J87" s="285" t="e">
        <f t="shared" si="34"/>
        <v>#DIV/0!</v>
      </c>
      <c r="K87" s="159"/>
    </row>
    <row r="88" spans="1:11" ht="20.149999999999999" customHeight="1" x14ac:dyDescent="0.3">
      <c r="A88" s="109"/>
      <c r="G88" s="253"/>
      <c r="H88" s="258"/>
      <c r="I88" s="253"/>
      <c r="J88" s="257"/>
    </row>
    <row r="89" spans="1:11" ht="20.149999999999999" customHeight="1" x14ac:dyDescent="0.3">
      <c r="A89" s="252" t="s">
        <v>498</v>
      </c>
      <c r="G89" s="253"/>
      <c r="H89" s="258"/>
      <c r="I89" s="253"/>
      <c r="J89" s="257"/>
    </row>
    <row r="90" spans="1:11" ht="20.149999999999999" customHeight="1" x14ac:dyDescent="0.3">
      <c r="A90" s="199">
        <f>A86+1</f>
        <v>63</v>
      </c>
      <c r="B90" s="111" t="s">
        <v>499</v>
      </c>
      <c r="C90" s="111"/>
      <c r="D90" s="111"/>
      <c r="E90" s="111"/>
      <c r="F90" s="111"/>
      <c r="G90" s="275" t="e">
        <f t="shared" ref="G90:G95" si="36">I90/$G$9</f>
        <v>#DIV/0!</v>
      </c>
      <c r="H90" s="276" t="e">
        <f t="shared" ref="H90:H95" si="37">I90/$H$9</f>
        <v>#DIV/0!</v>
      </c>
      <c r="I90" s="101"/>
      <c r="J90" s="280" t="e">
        <f t="shared" ref="J90:J95" si="38">I90/$I$103</f>
        <v>#DIV/0!</v>
      </c>
    </row>
    <row r="91" spans="1:11" ht="20.149999999999999" customHeight="1" x14ac:dyDescent="0.3">
      <c r="A91" s="154">
        <f>A90+1</f>
        <v>64</v>
      </c>
      <c r="B91" s="98" t="s">
        <v>500</v>
      </c>
      <c r="C91" s="98"/>
      <c r="D91" s="98"/>
      <c r="E91" s="98"/>
      <c r="F91" s="98"/>
      <c r="G91" s="234" t="e">
        <f t="shared" si="36"/>
        <v>#DIV/0!</v>
      </c>
      <c r="H91" s="277" t="e">
        <f t="shared" si="37"/>
        <v>#DIV/0!</v>
      </c>
      <c r="I91" s="95"/>
      <c r="J91" s="281" t="e">
        <f t="shared" si="38"/>
        <v>#DIV/0!</v>
      </c>
    </row>
    <row r="92" spans="1:11" ht="20.149999999999999" customHeight="1" x14ac:dyDescent="0.3">
      <c r="A92" s="154">
        <f t="shared" ref="A92:A94" si="39">A91+1</f>
        <v>65</v>
      </c>
      <c r="B92" s="98" t="s">
        <v>501</v>
      </c>
      <c r="C92" s="98"/>
      <c r="D92" s="98"/>
      <c r="E92" s="98"/>
      <c r="F92" s="98"/>
      <c r="G92" s="234" t="e">
        <f t="shared" si="36"/>
        <v>#DIV/0!</v>
      </c>
      <c r="H92" s="277" t="e">
        <f t="shared" si="37"/>
        <v>#DIV/0!</v>
      </c>
      <c r="I92" s="95"/>
      <c r="J92" s="281" t="e">
        <f t="shared" si="38"/>
        <v>#DIV/0!</v>
      </c>
    </row>
    <row r="93" spans="1:11" ht="20.149999999999999" customHeight="1" x14ac:dyDescent="0.3">
      <c r="A93" s="154">
        <f t="shared" si="39"/>
        <v>66</v>
      </c>
      <c r="B93" s="98" t="s">
        <v>412</v>
      </c>
      <c r="C93" s="671"/>
      <c r="D93" s="671"/>
      <c r="E93" s="671"/>
      <c r="F93" s="672"/>
      <c r="G93" s="234" t="e">
        <f t="shared" si="36"/>
        <v>#DIV/0!</v>
      </c>
      <c r="H93" s="277" t="e">
        <f t="shared" si="37"/>
        <v>#DIV/0!</v>
      </c>
      <c r="I93" s="29"/>
      <c r="J93" s="281" t="e">
        <f t="shared" si="38"/>
        <v>#DIV/0!</v>
      </c>
    </row>
    <row r="94" spans="1:11" ht="20.149999999999999" customHeight="1" x14ac:dyDescent="0.3">
      <c r="A94" s="109">
        <f t="shared" si="39"/>
        <v>67</v>
      </c>
      <c r="B94" s="25" t="s">
        <v>412</v>
      </c>
      <c r="C94" s="708"/>
      <c r="D94" s="708"/>
      <c r="E94" s="708"/>
      <c r="F94" s="709"/>
      <c r="G94" s="273" t="e">
        <f t="shared" si="36"/>
        <v>#DIV/0!</v>
      </c>
      <c r="H94" s="286" t="e">
        <f t="shared" si="37"/>
        <v>#DIV/0!</v>
      </c>
      <c r="I94" s="3"/>
      <c r="J94" s="282" t="e">
        <f t="shared" si="38"/>
        <v>#DIV/0!</v>
      </c>
    </row>
    <row r="95" spans="1:11" ht="20.149999999999999" customHeight="1" x14ac:dyDescent="0.3">
      <c r="A95" s="192"/>
      <c r="B95" s="193"/>
      <c r="C95" s="193" t="s">
        <v>502</v>
      </c>
      <c r="D95" s="193"/>
      <c r="E95" s="193"/>
      <c r="F95" s="193"/>
      <c r="G95" s="283" t="e">
        <f t="shared" si="36"/>
        <v>#DIV/0!</v>
      </c>
      <c r="H95" s="284" t="e">
        <f t="shared" si="37"/>
        <v>#DIV/0!</v>
      </c>
      <c r="I95" s="283">
        <f>SUM($I$90:$I$94)</f>
        <v>0</v>
      </c>
      <c r="J95" s="285" t="e">
        <f t="shared" si="38"/>
        <v>#DIV/0!</v>
      </c>
      <c r="K95" s="159"/>
    </row>
    <row r="96" spans="1:11" ht="20.149999999999999" customHeight="1" x14ac:dyDescent="0.3">
      <c r="A96" s="146"/>
      <c r="B96" s="127"/>
      <c r="C96" s="127"/>
      <c r="D96" s="127"/>
      <c r="E96" s="127"/>
      <c r="F96" s="127"/>
      <c r="G96" s="261"/>
      <c r="H96" s="262"/>
      <c r="I96" s="261"/>
      <c r="J96" s="263"/>
    </row>
    <row r="97" spans="1:19" ht="20.149999999999999" customHeight="1" x14ac:dyDescent="0.3">
      <c r="A97" s="252" t="s">
        <v>503</v>
      </c>
      <c r="G97" s="253"/>
      <c r="H97" s="258"/>
      <c r="I97" s="253"/>
      <c r="J97" s="257"/>
    </row>
    <row r="98" spans="1:19" ht="20.149999999999999" customHeight="1" x14ac:dyDescent="0.3">
      <c r="A98" s="199">
        <f>A94+1</f>
        <v>68</v>
      </c>
      <c r="B98" s="451" t="s">
        <v>1002</v>
      </c>
      <c r="C98" s="111"/>
      <c r="D98" s="111"/>
      <c r="E98" s="111"/>
      <c r="F98" s="111"/>
      <c r="G98" s="275" t="e">
        <f t="shared" ref="G98:G100" si="40">I98/$G$9</f>
        <v>#DIV/0!</v>
      </c>
      <c r="H98" s="287" t="e">
        <f t="shared" ref="H98:H100" si="41">I98/$H$9</f>
        <v>#DIV/0!</v>
      </c>
      <c r="I98" s="101"/>
      <c r="J98" s="280" t="e">
        <f>I98/$I$103</f>
        <v>#DIV/0!</v>
      </c>
      <c r="L98" s="34"/>
    </row>
    <row r="99" spans="1:19" ht="20.149999999999999" customHeight="1" x14ac:dyDescent="0.3">
      <c r="A99" s="154">
        <f t="shared" ref="A99:A100" si="42">A98+1</f>
        <v>69</v>
      </c>
      <c r="B99" s="98" t="s">
        <v>412</v>
      </c>
      <c r="C99" s="671"/>
      <c r="D99" s="671"/>
      <c r="E99" s="671"/>
      <c r="F99" s="672"/>
      <c r="G99" s="234" t="e">
        <f t="shared" si="40"/>
        <v>#DIV/0!</v>
      </c>
      <c r="H99" s="278" t="e">
        <f t="shared" si="41"/>
        <v>#DIV/0!</v>
      </c>
      <c r="I99" s="95"/>
      <c r="J99" s="281" t="e">
        <f>I99/$I$103</f>
        <v>#DIV/0!</v>
      </c>
    </row>
    <row r="100" spans="1:19" ht="20.149999999999999" customHeight="1" x14ac:dyDescent="0.3">
      <c r="A100" s="109">
        <f t="shared" si="42"/>
        <v>70</v>
      </c>
      <c r="B100" s="25" t="s">
        <v>412</v>
      </c>
      <c r="C100" s="708"/>
      <c r="D100" s="708"/>
      <c r="E100" s="708"/>
      <c r="F100" s="709"/>
      <c r="G100" s="288" t="e">
        <f t="shared" si="40"/>
        <v>#DIV/0!</v>
      </c>
      <c r="H100" s="289" t="e">
        <f t="shared" si="41"/>
        <v>#DIV/0!</v>
      </c>
      <c r="I100" s="20"/>
      <c r="J100" s="282" t="e">
        <f>I100/$I$103</f>
        <v>#DIV/0!</v>
      </c>
      <c r="Q100" s="159"/>
      <c r="R100" s="265"/>
    </row>
    <row r="101" spans="1:19" ht="20.149999999999999" customHeight="1" x14ac:dyDescent="0.3">
      <c r="A101" s="192"/>
      <c r="B101" s="193"/>
      <c r="C101" s="193" t="s">
        <v>975</v>
      </c>
      <c r="D101" s="193"/>
      <c r="E101" s="193"/>
      <c r="F101" s="190"/>
      <c r="G101" s="290" t="e">
        <f>$I$101/$G$9</f>
        <v>#DIV/0!</v>
      </c>
      <c r="H101" s="291" t="e">
        <f>$I$101/$H$9</f>
        <v>#DIV/0!</v>
      </c>
      <c r="I101" s="292">
        <f>SUM(I98:I100)</f>
        <v>0</v>
      </c>
      <c r="J101" s="285" t="e">
        <f>I101/$I$103</f>
        <v>#DIV/0!</v>
      </c>
      <c r="K101" s="159"/>
      <c r="L101" s="265"/>
      <c r="Q101" s="159"/>
      <c r="S101" s="172"/>
    </row>
    <row r="102" spans="1:19" ht="20.149999999999999" customHeight="1" x14ac:dyDescent="0.3">
      <c r="A102" s="192"/>
      <c r="B102" s="193"/>
      <c r="C102" s="193"/>
      <c r="D102" s="193"/>
      <c r="E102" s="193"/>
      <c r="F102" s="193"/>
      <c r="G102" s="270"/>
      <c r="H102" s="266"/>
      <c r="I102" s="270"/>
      <c r="J102" s="271"/>
      <c r="L102" s="159"/>
    </row>
    <row r="103" spans="1:19" ht="18" customHeight="1" x14ac:dyDescent="0.3">
      <c r="A103" s="195"/>
      <c r="B103" s="272"/>
      <c r="C103" s="272" t="s">
        <v>976</v>
      </c>
      <c r="D103" s="272"/>
      <c r="E103" s="272"/>
      <c r="F103" s="272"/>
      <c r="G103" s="294" t="e">
        <f>$I$103/$G$9</f>
        <v>#DIV/0!</v>
      </c>
      <c r="H103" s="295" t="e">
        <f>$I$103/$H$9</f>
        <v>#DIV/0!</v>
      </c>
      <c r="I103" s="296">
        <f>IF(I104='V. Sources '!M48,I104,"ERROR")</f>
        <v>0</v>
      </c>
      <c r="J103" s="297" t="e">
        <f>$I$103/$I$103</f>
        <v>#DIV/0!</v>
      </c>
      <c r="Q103" s="159"/>
    </row>
    <row r="104" spans="1:19" s="125" customFormat="1" ht="14.5" x14ac:dyDescent="0.35">
      <c r="A104" s="454"/>
      <c r="B104" s="454"/>
      <c r="C104" s="454"/>
      <c r="D104" s="454"/>
      <c r="E104" s="454"/>
      <c r="F104" s="454"/>
      <c r="G104" s="454"/>
      <c r="H104" s="454"/>
      <c r="I104" s="485">
        <f>$I$17+$I$33+$I$58+$I$77+$I$87+$I$95+I101</f>
        <v>0</v>
      </c>
      <c r="J104" s="454"/>
      <c r="K104" s="455"/>
      <c r="M104" s="456"/>
      <c r="O104" s="456"/>
    </row>
    <row r="106" spans="1:19" ht="30" customHeight="1" x14ac:dyDescent="0.3">
      <c r="A106" s="707" t="s">
        <v>977</v>
      </c>
      <c r="B106" s="707"/>
      <c r="C106" s="707"/>
      <c r="D106" s="707"/>
      <c r="E106" s="707"/>
      <c r="F106" s="707"/>
      <c r="G106" s="707"/>
      <c r="H106" s="707"/>
      <c r="I106" s="707"/>
      <c r="J106" s="707"/>
    </row>
    <row r="107" spans="1:19" ht="30" customHeight="1" x14ac:dyDescent="0.3">
      <c r="A107" s="707" t="s">
        <v>977</v>
      </c>
      <c r="B107" s="707"/>
      <c r="C107" s="707"/>
      <c r="D107" s="707"/>
      <c r="E107" s="707"/>
      <c r="F107" s="707"/>
      <c r="G107" s="707"/>
      <c r="H107" s="707"/>
      <c r="I107" s="707"/>
      <c r="J107" s="707"/>
    </row>
    <row r="108" spans="1:19" ht="30" customHeight="1" x14ac:dyDescent="0.3">
      <c r="A108" s="707" t="s">
        <v>977</v>
      </c>
      <c r="B108" s="707"/>
      <c r="C108" s="707"/>
      <c r="D108" s="707"/>
      <c r="E108" s="707"/>
      <c r="F108" s="707"/>
      <c r="G108" s="707"/>
      <c r="H108" s="707"/>
      <c r="I108" s="707"/>
      <c r="J108" s="707"/>
    </row>
  </sheetData>
  <mergeCells count="23">
    <mergeCell ref="C15:F15"/>
    <mergeCell ref="C16:F16"/>
    <mergeCell ref="A1:J1"/>
    <mergeCell ref="A2:J2"/>
    <mergeCell ref="A106:J106"/>
    <mergeCell ref="C84:F84"/>
    <mergeCell ref="C85:F85"/>
    <mergeCell ref="C86:F86"/>
    <mergeCell ref="C74:F74"/>
    <mergeCell ref="C75:F75"/>
    <mergeCell ref="C76:F76"/>
    <mergeCell ref="C93:F93"/>
    <mergeCell ref="C94:F94"/>
    <mergeCell ref="C100:F100"/>
    <mergeCell ref="C99:F99"/>
    <mergeCell ref="A107:J107"/>
    <mergeCell ref="A108:J108"/>
    <mergeCell ref="C57:F57"/>
    <mergeCell ref="C30:F30"/>
    <mergeCell ref="C31:F31"/>
    <mergeCell ref="C32:F32"/>
    <mergeCell ref="C55:F55"/>
    <mergeCell ref="C56:F56"/>
  </mergeCells>
  <dataValidations count="1">
    <dataValidation type="whole" operator="greaterThanOrEqual" allowBlank="1" showInputMessage="1" showErrorMessage="1" sqref="L98 I13:I100 I102" xr:uid="{90586759-CA10-4D99-B94E-B7E5F64BEAB2}">
      <formula1>0</formula1>
    </dataValidation>
  </dataValidations>
  <pageMargins left="0.7" right="0.7" top="0.75" bottom="0.75" header="0.3" footer="0.3"/>
  <pageSetup scale="68" fitToHeight="0" orientation="portrait" horizontalDpi="1200" verticalDpi="1200" r:id="rId1"/>
  <headerFooter>
    <oddFooter>Page &amp;P of &amp;N</oddFooter>
  </headerFooter>
  <rowBreaks count="3" manualBreakCount="3">
    <brk id="33" max="16383" man="1"/>
    <brk id="58" max="16383" man="1"/>
    <brk id="8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A5BE-E829-462E-BDB7-5830130C2534}">
  <dimension ref="A1:O39"/>
  <sheetViews>
    <sheetView zoomScaleNormal="100" workbookViewId="0">
      <selection activeCell="C39" sqref="C39"/>
    </sheetView>
  </sheetViews>
  <sheetFormatPr defaultColWidth="9.1796875" defaultRowHeight="19.5" customHeight="1" x14ac:dyDescent="0.3"/>
  <cols>
    <col min="1" max="1" width="3" style="25" customWidth="1"/>
    <col min="2" max="2" width="73.453125" style="25" customWidth="1"/>
    <col min="3" max="3" width="15.81640625" style="25" customWidth="1"/>
    <col min="4" max="16384" width="9.1796875" style="25"/>
  </cols>
  <sheetData>
    <row r="1" spans="1:15" ht="15" customHeight="1" x14ac:dyDescent="0.3">
      <c r="A1" s="556" t="s">
        <v>0</v>
      </c>
      <c r="B1" s="556"/>
      <c r="C1" s="556"/>
      <c r="D1" s="107"/>
      <c r="E1" s="107"/>
      <c r="F1" s="107"/>
      <c r="G1" s="107"/>
      <c r="H1" s="107"/>
      <c r="I1" s="107"/>
      <c r="J1" s="107"/>
      <c r="K1" s="107"/>
      <c r="L1" s="107"/>
      <c r="M1" s="107"/>
      <c r="N1" s="107"/>
      <c r="O1" s="107"/>
    </row>
    <row r="2" spans="1:15" ht="15" customHeight="1" x14ac:dyDescent="0.3">
      <c r="A2" s="556" t="s">
        <v>28</v>
      </c>
      <c r="B2" s="556"/>
      <c r="C2" s="556"/>
      <c r="D2" s="107"/>
      <c r="E2" s="107"/>
      <c r="F2" s="107"/>
      <c r="G2" s="107"/>
      <c r="H2" s="107"/>
      <c r="I2" s="107"/>
      <c r="J2" s="107"/>
      <c r="K2" s="107"/>
      <c r="L2" s="107"/>
      <c r="M2" s="107"/>
      <c r="N2" s="107"/>
      <c r="O2" s="107"/>
    </row>
    <row r="3" spans="1:15" ht="15" customHeight="1" x14ac:dyDescent="0.3">
      <c r="A3" s="248"/>
      <c r="B3" s="248"/>
      <c r="C3" s="248"/>
      <c r="D3" s="248"/>
      <c r="E3" s="248"/>
      <c r="F3" s="248"/>
      <c r="G3" s="248"/>
      <c r="H3" s="248"/>
      <c r="I3" s="248"/>
      <c r="J3" s="248"/>
      <c r="K3" s="248"/>
      <c r="L3" s="248"/>
      <c r="M3" s="248"/>
      <c r="N3" s="107"/>
      <c r="O3" s="107"/>
    </row>
    <row r="4" spans="1:15" ht="19.5" customHeight="1" x14ac:dyDescent="0.3">
      <c r="A4" s="107" t="s">
        <v>954</v>
      </c>
    </row>
    <row r="5" spans="1:15" ht="6" customHeight="1" x14ac:dyDescent="0.3"/>
    <row r="6" spans="1:15" ht="19.5" customHeight="1" x14ac:dyDescent="0.3">
      <c r="A6" s="25" t="s">
        <v>270</v>
      </c>
    </row>
    <row r="7" spans="1:15" ht="6" customHeight="1" x14ac:dyDescent="0.3"/>
    <row r="8" spans="1:15" ht="19.5" customHeight="1" x14ac:dyDescent="0.3">
      <c r="A8" s="192" t="s">
        <v>505</v>
      </c>
      <c r="B8" s="193"/>
      <c r="C8" s="298" t="s">
        <v>449</v>
      </c>
    </row>
    <row r="9" spans="1:15" ht="20.149999999999999" customHeight="1" x14ac:dyDescent="0.3">
      <c r="A9" s="150">
        <v>1</v>
      </c>
      <c r="B9" s="26"/>
      <c r="C9" s="27"/>
    </row>
    <row r="10" spans="1:15" ht="20.149999999999999" customHeight="1" x14ac:dyDescent="0.3">
      <c r="A10" s="154">
        <f>A9+1</f>
        <v>2</v>
      </c>
      <c r="B10" s="28"/>
      <c r="C10" s="29"/>
    </row>
    <row r="11" spans="1:15" ht="20.149999999999999" customHeight="1" x14ac:dyDescent="0.3">
      <c r="A11" s="154">
        <f t="shared" ref="A11:A38" si="0">A10+1</f>
        <v>3</v>
      </c>
      <c r="B11" s="28"/>
      <c r="C11" s="29"/>
    </row>
    <row r="12" spans="1:15" ht="20.149999999999999" customHeight="1" x14ac:dyDescent="0.3">
      <c r="A12" s="154">
        <f t="shared" si="0"/>
        <v>4</v>
      </c>
      <c r="B12" s="28"/>
      <c r="C12" s="29"/>
    </row>
    <row r="13" spans="1:15" ht="20.149999999999999" customHeight="1" x14ac:dyDescent="0.3">
      <c r="A13" s="154">
        <f t="shared" si="0"/>
        <v>5</v>
      </c>
      <c r="B13" s="28"/>
      <c r="C13" s="29"/>
    </row>
    <row r="14" spans="1:15" ht="20.149999999999999" customHeight="1" x14ac:dyDescent="0.3">
      <c r="A14" s="154">
        <f t="shared" si="0"/>
        <v>6</v>
      </c>
      <c r="B14" s="28"/>
      <c r="C14" s="29"/>
    </row>
    <row r="15" spans="1:15" ht="20.149999999999999" customHeight="1" x14ac:dyDescent="0.3">
      <c r="A15" s="154">
        <f t="shared" si="0"/>
        <v>7</v>
      </c>
      <c r="B15" s="28"/>
      <c r="C15" s="29"/>
    </row>
    <row r="16" spans="1:15" ht="20.149999999999999" customHeight="1" x14ac:dyDescent="0.3">
      <c r="A16" s="154">
        <f t="shared" si="0"/>
        <v>8</v>
      </c>
      <c r="B16" s="28"/>
      <c r="C16" s="29"/>
    </row>
    <row r="17" spans="1:3" ht="20.149999999999999" customHeight="1" x14ac:dyDescent="0.3">
      <c r="A17" s="154">
        <f t="shared" si="0"/>
        <v>9</v>
      </c>
      <c r="B17" s="28"/>
      <c r="C17" s="29"/>
    </row>
    <row r="18" spans="1:3" ht="20.149999999999999" customHeight="1" x14ac:dyDescent="0.3">
      <c r="A18" s="154">
        <f t="shared" si="0"/>
        <v>10</v>
      </c>
      <c r="B18" s="28"/>
      <c r="C18" s="29"/>
    </row>
    <row r="19" spans="1:3" ht="20.149999999999999" customHeight="1" x14ac:dyDescent="0.3">
      <c r="A19" s="154">
        <f t="shared" si="0"/>
        <v>11</v>
      </c>
      <c r="B19" s="28"/>
      <c r="C19" s="29"/>
    </row>
    <row r="20" spans="1:3" ht="20.149999999999999" customHeight="1" x14ac:dyDescent="0.3">
      <c r="A20" s="154">
        <f t="shared" si="0"/>
        <v>12</v>
      </c>
      <c r="B20" s="28"/>
      <c r="C20" s="29"/>
    </row>
    <row r="21" spans="1:3" ht="20.149999999999999" customHeight="1" x14ac:dyDescent="0.3">
      <c r="A21" s="154">
        <f t="shared" si="0"/>
        <v>13</v>
      </c>
      <c r="B21" s="28"/>
      <c r="C21" s="29"/>
    </row>
    <row r="22" spans="1:3" ht="20.149999999999999" customHeight="1" x14ac:dyDescent="0.3">
      <c r="A22" s="154">
        <f t="shared" si="0"/>
        <v>14</v>
      </c>
      <c r="B22" s="28"/>
      <c r="C22" s="29"/>
    </row>
    <row r="23" spans="1:3" ht="20.149999999999999" customHeight="1" x14ac:dyDescent="0.3">
      <c r="A23" s="154">
        <f t="shared" si="0"/>
        <v>15</v>
      </c>
      <c r="B23" s="28"/>
      <c r="C23" s="29"/>
    </row>
    <row r="24" spans="1:3" ht="20.149999999999999" customHeight="1" x14ac:dyDescent="0.3">
      <c r="A24" s="154">
        <f t="shared" si="0"/>
        <v>16</v>
      </c>
      <c r="B24" s="28"/>
      <c r="C24" s="29"/>
    </row>
    <row r="25" spans="1:3" ht="20.149999999999999" customHeight="1" x14ac:dyDescent="0.3">
      <c r="A25" s="154">
        <f t="shared" si="0"/>
        <v>17</v>
      </c>
      <c r="B25" s="28"/>
      <c r="C25" s="29"/>
    </row>
    <row r="26" spans="1:3" ht="20.149999999999999" customHeight="1" x14ac:dyDescent="0.3">
      <c r="A26" s="154">
        <f t="shared" si="0"/>
        <v>18</v>
      </c>
      <c r="B26" s="28"/>
      <c r="C26" s="29"/>
    </row>
    <row r="27" spans="1:3" ht="20.149999999999999" customHeight="1" x14ac:dyDescent="0.3">
      <c r="A27" s="154">
        <f t="shared" si="0"/>
        <v>19</v>
      </c>
      <c r="B27" s="28"/>
      <c r="C27" s="29"/>
    </row>
    <row r="28" spans="1:3" ht="20.149999999999999" customHeight="1" x14ac:dyDescent="0.3">
      <c r="A28" s="154">
        <f t="shared" si="0"/>
        <v>20</v>
      </c>
      <c r="B28" s="28"/>
      <c r="C28" s="29"/>
    </row>
    <row r="29" spans="1:3" ht="20.149999999999999" customHeight="1" x14ac:dyDescent="0.3">
      <c r="A29" s="154">
        <f t="shared" si="0"/>
        <v>21</v>
      </c>
      <c r="B29" s="28"/>
      <c r="C29" s="29"/>
    </row>
    <row r="30" spans="1:3" ht="20.149999999999999" customHeight="1" x14ac:dyDescent="0.3">
      <c r="A30" s="154">
        <f t="shared" si="0"/>
        <v>22</v>
      </c>
      <c r="B30" s="28"/>
      <c r="C30" s="29"/>
    </row>
    <row r="31" spans="1:3" ht="20.149999999999999" customHeight="1" x14ac:dyDescent="0.3">
      <c r="A31" s="154">
        <f t="shared" si="0"/>
        <v>23</v>
      </c>
      <c r="B31" s="28"/>
      <c r="C31" s="29"/>
    </row>
    <row r="32" spans="1:3" ht="20.149999999999999" customHeight="1" x14ac:dyDescent="0.3">
      <c r="A32" s="154">
        <f t="shared" si="0"/>
        <v>24</v>
      </c>
      <c r="B32" s="28"/>
      <c r="C32" s="29"/>
    </row>
    <row r="33" spans="1:4" ht="20.149999999999999" customHeight="1" x14ac:dyDescent="0.3">
      <c r="A33" s="154">
        <f t="shared" si="0"/>
        <v>25</v>
      </c>
      <c r="B33" s="28"/>
      <c r="C33" s="29"/>
    </row>
    <row r="34" spans="1:4" ht="20.149999999999999" customHeight="1" x14ac:dyDescent="0.3">
      <c r="A34" s="154">
        <f t="shared" si="0"/>
        <v>26</v>
      </c>
      <c r="B34" s="28"/>
      <c r="C34" s="29"/>
    </row>
    <row r="35" spans="1:4" ht="20.149999999999999" customHeight="1" x14ac:dyDescent="0.3">
      <c r="A35" s="154">
        <f t="shared" si="0"/>
        <v>27</v>
      </c>
      <c r="B35" s="28"/>
      <c r="C35" s="29"/>
    </row>
    <row r="36" spans="1:4" ht="20.149999999999999" customHeight="1" x14ac:dyDescent="0.3">
      <c r="A36" s="154">
        <f t="shared" si="0"/>
        <v>28</v>
      </c>
      <c r="B36" s="28"/>
      <c r="C36" s="29"/>
    </row>
    <row r="37" spans="1:4" ht="20.149999999999999" customHeight="1" x14ac:dyDescent="0.3">
      <c r="A37" s="154">
        <f t="shared" si="0"/>
        <v>29</v>
      </c>
      <c r="B37" s="28"/>
      <c r="C37" s="29"/>
    </row>
    <row r="38" spans="1:4" ht="20.149999999999999" customHeight="1" x14ac:dyDescent="0.3">
      <c r="A38" s="148">
        <f t="shared" si="0"/>
        <v>30</v>
      </c>
      <c r="B38" s="8"/>
      <c r="C38" s="3"/>
    </row>
    <row r="39" spans="1:4" ht="19.5" customHeight="1" x14ac:dyDescent="0.3">
      <c r="A39" s="148"/>
      <c r="B39" s="158" t="s">
        <v>312</v>
      </c>
      <c r="C39" s="299">
        <f>SUM(C9:C38)</f>
        <v>0</v>
      </c>
      <c r="D39" s="159"/>
    </row>
  </sheetData>
  <sheetProtection algorithmName="SHA-512" hashValue="EMRhQtfMSXaxhu+UpKZt/Dv8mZzvj6xTBT+WWoUj3f7jVXH4lZQh0DXubYTWmMWe5bgpEMjAxYX68QNCDTJfYg==" saltValue="YN21wY6DwHIg+KKRS3eUyg==" spinCount="100000" sheet="1" objects="1" scenarios="1"/>
  <mergeCells count="2">
    <mergeCell ref="A1:C1"/>
    <mergeCell ref="A2:C2"/>
  </mergeCells>
  <dataValidations count="1">
    <dataValidation type="whole" operator="greaterThanOrEqual" allowBlank="1" showInputMessage="1" showErrorMessage="1" sqref="C9:C39" xr:uid="{4E78390C-028C-4E76-8FE0-8FC5BB720C57}">
      <formula1>0</formula1>
    </dataValidation>
  </dataValidations>
  <pageMargins left="0.7" right="0.7" top="0.75" bottom="0.75" header="0.3" footer="0.3"/>
  <pageSetup scale="68" orientation="portrait" horizontalDpi="1200" verticalDpi="1200"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6EE7-A022-3149-8ACC-22BE10763485}">
  <sheetPr>
    <pageSetUpPr fitToPage="1"/>
  </sheetPr>
  <dimension ref="A1:S44"/>
  <sheetViews>
    <sheetView zoomScaleNormal="100" workbookViewId="0">
      <selection activeCell="K4" sqref="K4"/>
    </sheetView>
  </sheetViews>
  <sheetFormatPr defaultColWidth="9.1796875" defaultRowHeight="19.5" customHeight="1" x14ac:dyDescent="0.35"/>
  <cols>
    <col min="1" max="1" width="21.1796875" style="1" customWidth="1"/>
    <col min="2" max="2" width="11.1796875" style="1" customWidth="1"/>
    <col min="3" max="4" width="9.81640625" style="1" customWidth="1"/>
    <col min="5" max="5" width="12.90625" style="1" customWidth="1"/>
    <col min="6" max="6" width="11.453125" style="1" customWidth="1"/>
    <col min="7" max="7" width="11.1796875" style="1" customWidth="1"/>
    <col min="8" max="8" width="15.6328125" style="1" customWidth="1"/>
    <col min="9" max="9" width="16.54296875" style="1" customWidth="1"/>
    <col min="10" max="10" width="14.6328125" style="1" customWidth="1"/>
    <col min="11" max="11" width="17.36328125" style="1" customWidth="1"/>
    <col min="12" max="12" width="20.1796875" style="483" bestFit="1" customWidth="1"/>
    <col min="13" max="13" width="10.81640625" style="483" customWidth="1"/>
    <col min="14" max="14" width="10" style="1" customWidth="1"/>
    <col min="15" max="15" width="11" style="1" customWidth="1"/>
    <col min="16" max="16" width="12.453125" style="1" customWidth="1"/>
    <col min="17" max="17" width="11.1796875" style="1" customWidth="1"/>
    <col min="18" max="18" width="12.1796875" style="1" customWidth="1"/>
    <col min="19" max="19" width="29" style="1" customWidth="1"/>
    <col min="20" max="16384" width="9.1796875" style="1"/>
  </cols>
  <sheetData>
    <row r="1" spans="1:18" ht="15" customHeight="1" x14ac:dyDescent="0.3">
      <c r="A1" s="710" t="s">
        <v>0</v>
      </c>
      <c r="B1" s="710"/>
      <c r="C1" s="710"/>
      <c r="D1" s="710"/>
      <c r="E1" s="710"/>
      <c r="F1" s="710"/>
      <c r="G1" s="710"/>
      <c r="H1" s="710"/>
      <c r="I1" s="710"/>
      <c r="J1" s="710"/>
      <c r="K1" s="710"/>
      <c r="L1" s="482"/>
      <c r="M1" s="482"/>
      <c r="N1" s="2"/>
      <c r="O1" s="2"/>
      <c r="P1" s="2"/>
      <c r="Q1" s="2"/>
      <c r="R1" s="2"/>
    </row>
    <row r="2" spans="1:18" ht="15" customHeight="1" x14ac:dyDescent="0.3">
      <c r="A2" s="710" t="s">
        <v>29</v>
      </c>
      <c r="B2" s="710"/>
      <c r="C2" s="710"/>
      <c r="D2" s="710"/>
      <c r="E2" s="710"/>
      <c r="F2" s="710"/>
      <c r="G2" s="710"/>
      <c r="H2" s="710"/>
      <c r="I2" s="710"/>
      <c r="J2" s="710"/>
      <c r="K2" s="710"/>
      <c r="L2" s="482"/>
      <c r="M2" s="482"/>
      <c r="N2" s="2"/>
      <c r="O2" s="2"/>
      <c r="P2" s="2"/>
      <c r="Q2" s="2"/>
      <c r="R2" s="2"/>
    </row>
    <row r="3" spans="1:18" ht="15" customHeight="1" x14ac:dyDescent="0.35"/>
    <row r="4" spans="1:18" ht="19.5" customHeight="1" x14ac:dyDescent="0.35">
      <c r="A4" s="2" t="s">
        <v>955</v>
      </c>
    </row>
    <row r="5" spans="1:18" ht="6" customHeight="1" x14ac:dyDescent="0.35">
      <c r="A5" s="2"/>
    </row>
    <row r="6" spans="1:18" ht="19.5" customHeight="1" x14ac:dyDescent="0.35">
      <c r="A6" s="1" t="s">
        <v>270</v>
      </c>
    </row>
    <row r="7" spans="1:18" ht="6" customHeight="1" x14ac:dyDescent="0.35"/>
    <row r="8" spans="1:18" ht="20.149999999999999" customHeight="1" x14ac:dyDescent="0.35">
      <c r="A8" s="603" t="s">
        <v>298</v>
      </c>
      <c r="B8" s="715" t="s">
        <v>506</v>
      </c>
      <c r="C8" s="713" t="s">
        <v>507</v>
      </c>
      <c r="D8" s="719" t="s">
        <v>1014</v>
      </c>
      <c r="E8" s="719" t="s">
        <v>1013</v>
      </c>
      <c r="F8" s="719" t="s">
        <v>1011</v>
      </c>
      <c r="G8" s="713" t="s">
        <v>508</v>
      </c>
      <c r="H8" s="713" t="s">
        <v>978</v>
      </c>
      <c r="I8" s="713" t="s">
        <v>509</v>
      </c>
      <c r="J8" s="713" t="s">
        <v>510</v>
      </c>
      <c r="K8" s="603" t="s">
        <v>511</v>
      </c>
      <c r="L8" s="464"/>
      <c r="M8" s="464"/>
    </row>
    <row r="9" spans="1:18" ht="27" customHeight="1" x14ac:dyDescent="0.35">
      <c r="A9" s="604"/>
      <c r="B9" s="716"/>
      <c r="C9" s="714"/>
      <c r="D9" s="720"/>
      <c r="E9" s="720"/>
      <c r="F9" s="720"/>
      <c r="G9" s="714"/>
      <c r="H9" s="714"/>
      <c r="I9" s="604"/>
      <c r="J9" s="718"/>
      <c r="K9" s="604"/>
      <c r="L9" s="464"/>
      <c r="M9" s="464"/>
    </row>
    <row r="10" spans="1:18" ht="20.149999999999999" customHeight="1" x14ac:dyDescent="0.35">
      <c r="A10" s="300"/>
      <c r="B10" s="37"/>
      <c r="C10" s="301"/>
      <c r="D10" s="38"/>
      <c r="E10" s="318">
        <f t="shared" ref="E10:E23" si="0">C10*D10</f>
        <v>0</v>
      </c>
      <c r="F10" s="76"/>
      <c r="G10" s="457"/>
      <c r="H10" s="460"/>
      <c r="I10" s="318" t="str">
        <f t="shared" ref="I10:I11" si="1">IF(C10=0,"",H10/D10)</f>
        <v/>
      </c>
      <c r="J10" s="101"/>
      <c r="K10" s="322">
        <f t="shared" ref="K10:K23" si="2">C10*H10</f>
        <v>0</v>
      </c>
      <c r="L10" s="464"/>
      <c r="M10" s="464"/>
    </row>
    <row r="11" spans="1:18" ht="20.149999999999999" customHeight="1" x14ac:dyDescent="0.35">
      <c r="A11" s="302"/>
      <c r="B11" s="35"/>
      <c r="C11" s="303"/>
      <c r="D11" s="29"/>
      <c r="E11" s="319">
        <f t="shared" si="0"/>
        <v>0</v>
      </c>
      <c r="F11" s="77"/>
      <c r="G11" s="458"/>
      <c r="H11" s="461"/>
      <c r="I11" s="318" t="str">
        <f t="shared" si="1"/>
        <v/>
      </c>
      <c r="J11" s="29"/>
      <c r="K11" s="322">
        <f t="shared" si="2"/>
        <v>0</v>
      </c>
      <c r="L11" s="464"/>
      <c r="M11" s="464"/>
    </row>
    <row r="12" spans="1:18" ht="20.149999999999999" customHeight="1" x14ac:dyDescent="0.35">
      <c r="A12" s="302"/>
      <c r="B12" s="35"/>
      <c r="C12" s="303"/>
      <c r="D12" s="29"/>
      <c r="E12" s="319">
        <f t="shared" si="0"/>
        <v>0</v>
      </c>
      <c r="F12" s="77"/>
      <c r="G12" s="458"/>
      <c r="H12" s="461"/>
      <c r="I12" s="318" t="str">
        <f>IF(C12=0,"",H12/D12)</f>
        <v/>
      </c>
      <c r="J12" s="29"/>
      <c r="K12" s="322">
        <f t="shared" si="2"/>
        <v>0</v>
      </c>
      <c r="L12" s="464"/>
      <c r="M12" s="464"/>
    </row>
    <row r="13" spans="1:18" ht="20.149999999999999" customHeight="1" x14ac:dyDescent="0.35">
      <c r="A13" s="302"/>
      <c r="B13" s="35"/>
      <c r="C13" s="303"/>
      <c r="D13" s="29"/>
      <c r="E13" s="319">
        <f t="shared" si="0"/>
        <v>0</v>
      </c>
      <c r="F13" s="76"/>
      <c r="G13" s="457"/>
      <c r="H13" s="461"/>
      <c r="I13" s="318" t="str">
        <f t="shared" ref="I13:I23" si="3">IF(C13=0,"",H13/D13)</f>
        <v/>
      </c>
      <c r="J13" s="29"/>
      <c r="K13" s="322">
        <f t="shared" si="2"/>
        <v>0</v>
      </c>
      <c r="L13" s="464"/>
      <c r="M13" s="464"/>
    </row>
    <row r="14" spans="1:18" ht="20.149999999999999" customHeight="1" x14ac:dyDescent="0.35">
      <c r="A14" s="302"/>
      <c r="B14" s="35"/>
      <c r="C14" s="303"/>
      <c r="D14" s="29"/>
      <c r="E14" s="319">
        <f t="shared" si="0"/>
        <v>0</v>
      </c>
      <c r="F14" s="77"/>
      <c r="G14" s="458"/>
      <c r="H14" s="461"/>
      <c r="I14" s="318" t="str">
        <f t="shared" si="3"/>
        <v/>
      </c>
      <c r="J14" s="29"/>
      <c r="K14" s="322">
        <f t="shared" si="2"/>
        <v>0</v>
      </c>
      <c r="L14" s="464"/>
      <c r="M14" s="464"/>
    </row>
    <row r="15" spans="1:18" ht="20.149999999999999" customHeight="1" x14ac:dyDescent="0.35">
      <c r="A15" s="302"/>
      <c r="B15" s="35"/>
      <c r="C15" s="303"/>
      <c r="D15" s="29"/>
      <c r="E15" s="319">
        <f t="shared" si="0"/>
        <v>0</v>
      </c>
      <c r="F15" s="77"/>
      <c r="G15" s="458"/>
      <c r="H15" s="461"/>
      <c r="I15" s="318" t="str">
        <f t="shared" si="3"/>
        <v/>
      </c>
      <c r="J15" s="29"/>
      <c r="K15" s="322">
        <f t="shared" si="2"/>
        <v>0</v>
      </c>
      <c r="L15" s="464"/>
      <c r="M15" s="464"/>
    </row>
    <row r="16" spans="1:18" ht="20.149999999999999" customHeight="1" x14ac:dyDescent="0.35">
      <c r="A16" s="302"/>
      <c r="B16" s="35"/>
      <c r="C16" s="303"/>
      <c r="D16" s="29"/>
      <c r="E16" s="319">
        <f t="shared" si="0"/>
        <v>0</v>
      </c>
      <c r="F16" s="76"/>
      <c r="G16" s="457"/>
      <c r="H16" s="461"/>
      <c r="I16" s="318" t="str">
        <f t="shared" si="3"/>
        <v/>
      </c>
      <c r="J16" s="29"/>
      <c r="K16" s="322">
        <f t="shared" si="2"/>
        <v>0</v>
      </c>
      <c r="L16" s="464"/>
      <c r="M16" s="464"/>
    </row>
    <row r="17" spans="1:14" ht="20.149999999999999" customHeight="1" x14ac:dyDescent="0.35">
      <c r="A17" s="302"/>
      <c r="B17" s="35"/>
      <c r="C17" s="303"/>
      <c r="D17" s="29"/>
      <c r="E17" s="319">
        <f t="shared" si="0"/>
        <v>0</v>
      </c>
      <c r="F17" s="77"/>
      <c r="G17" s="458"/>
      <c r="H17" s="461"/>
      <c r="I17" s="318" t="str">
        <f t="shared" si="3"/>
        <v/>
      </c>
      <c r="J17" s="29"/>
      <c r="K17" s="322">
        <f t="shared" si="2"/>
        <v>0</v>
      </c>
      <c r="L17" s="464"/>
      <c r="M17" s="464"/>
    </row>
    <row r="18" spans="1:14" ht="20.149999999999999" customHeight="1" x14ac:dyDescent="0.35">
      <c r="A18" s="302"/>
      <c r="B18" s="35"/>
      <c r="C18" s="303"/>
      <c r="D18" s="29"/>
      <c r="E18" s="319">
        <f t="shared" si="0"/>
        <v>0</v>
      </c>
      <c r="F18" s="77"/>
      <c r="G18" s="458"/>
      <c r="H18" s="461"/>
      <c r="I18" s="318" t="str">
        <f t="shared" si="3"/>
        <v/>
      </c>
      <c r="J18" s="29"/>
      <c r="K18" s="322">
        <f t="shared" si="2"/>
        <v>0</v>
      </c>
      <c r="L18" s="464"/>
      <c r="M18" s="464"/>
    </row>
    <row r="19" spans="1:14" ht="20.149999999999999" customHeight="1" x14ac:dyDescent="0.35">
      <c r="A19" s="302"/>
      <c r="B19" s="35"/>
      <c r="C19" s="303"/>
      <c r="D19" s="29"/>
      <c r="E19" s="319">
        <f t="shared" si="0"/>
        <v>0</v>
      </c>
      <c r="F19" s="77"/>
      <c r="G19" s="458"/>
      <c r="H19" s="461"/>
      <c r="I19" s="318" t="str">
        <f t="shared" si="3"/>
        <v/>
      </c>
      <c r="J19" s="29"/>
      <c r="K19" s="322">
        <f t="shared" si="2"/>
        <v>0</v>
      </c>
      <c r="L19" s="464"/>
      <c r="M19" s="464"/>
    </row>
    <row r="20" spans="1:14" ht="20.149999999999999" customHeight="1" x14ac:dyDescent="0.35">
      <c r="A20" s="302"/>
      <c r="B20" s="35"/>
      <c r="C20" s="303"/>
      <c r="D20" s="29"/>
      <c r="E20" s="319">
        <f t="shared" si="0"/>
        <v>0</v>
      </c>
      <c r="F20" s="77"/>
      <c r="G20" s="458"/>
      <c r="H20" s="461"/>
      <c r="I20" s="318" t="str">
        <f t="shared" si="3"/>
        <v/>
      </c>
      <c r="J20" s="29"/>
      <c r="K20" s="322">
        <f t="shared" si="2"/>
        <v>0</v>
      </c>
      <c r="L20" s="464"/>
      <c r="M20" s="464"/>
    </row>
    <row r="21" spans="1:14" ht="20.149999999999999" customHeight="1" x14ac:dyDescent="0.35">
      <c r="A21" s="302"/>
      <c r="B21" s="35"/>
      <c r="C21" s="303"/>
      <c r="D21" s="29"/>
      <c r="E21" s="319">
        <f t="shared" si="0"/>
        <v>0</v>
      </c>
      <c r="F21" s="77"/>
      <c r="G21" s="458"/>
      <c r="H21" s="461"/>
      <c r="I21" s="318" t="str">
        <f t="shared" si="3"/>
        <v/>
      </c>
      <c r="J21" s="29"/>
      <c r="K21" s="322">
        <f t="shared" si="2"/>
        <v>0</v>
      </c>
      <c r="L21" s="464"/>
      <c r="M21" s="464"/>
    </row>
    <row r="22" spans="1:14" ht="20.149999999999999" customHeight="1" x14ac:dyDescent="0.35">
      <c r="A22" s="302"/>
      <c r="B22" s="35"/>
      <c r="C22" s="303"/>
      <c r="D22" s="29"/>
      <c r="E22" s="319">
        <f t="shared" si="0"/>
        <v>0</v>
      </c>
      <c r="F22" s="77"/>
      <c r="G22" s="458"/>
      <c r="H22" s="461"/>
      <c r="I22" s="318" t="str">
        <f t="shared" si="3"/>
        <v/>
      </c>
      <c r="J22" s="29"/>
      <c r="K22" s="322">
        <f t="shared" si="2"/>
        <v>0</v>
      </c>
      <c r="L22" s="464"/>
      <c r="M22" s="464"/>
      <c r="N22" s="5"/>
    </row>
    <row r="23" spans="1:14" ht="20.149999999999999" customHeight="1" x14ac:dyDescent="0.35">
      <c r="A23" s="304"/>
      <c r="B23" s="36"/>
      <c r="C23" s="305"/>
      <c r="D23" s="30"/>
      <c r="E23" s="320">
        <f t="shared" si="0"/>
        <v>0</v>
      </c>
      <c r="F23" s="78"/>
      <c r="G23" s="459"/>
      <c r="H23" s="462"/>
      <c r="I23" s="321" t="str">
        <f t="shared" si="3"/>
        <v/>
      </c>
      <c r="J23" s="30"/>
      <c r="K23" s="323">
        <f t="shared" si="2"/>
        <v>0</v>
      </c>
      <c r="L23" s="464" t="s">
        <v>512</v>
      </c>
      <c r="M23" s="464">
        <f>SUM(C10:C23)</f>
        <v>0</v>
      </c>
    </row>
    <row r="24" spans="1:14" ht="20.149999999999999" customHeight="1" x14ac:dyDescent="0.35">
      <c r="A24" s="306" t="s">
        <v>312</v>
      </c>
      <c r="B24" s="187" t="s">
        <v>302</v>
      </c>
      <c r="C24" s="187">
        <f>IF(M23='III. Prj. Description'!B145,'VIII. Unit Mix &amp; Sales Revenue'!M23,"ERROR")</f>
        <v>0</v>
      </c>
      <c r="D24" s="324" t="s">
        <v>302</v>
      </c>
      <c r="E24" s="324">
        <f>IF(M25='III. Prj. Description'!E145,M25,"ERROR")</f>
        <v>0</v>
      </c>
      <c r="F24" s="324" t="s">
        <v>302</v>
      </c>
      <c r="G24" s="184" t="s">
        <v>302</v>
      </c>
      <c r="H24" s="184" t="s">
        <v>302</v>
      </c>
      <c r="I24" s="325" t="s">
        <v>302</v>
      </c>
      <c r="J24" s="184" t="s">
        <v>302</v>
      </c>
      <c r="K24" s="325">
        <f>SUM(K10:K23)</f>
        <v>0</v>
      </c>
      <c r="L24" s="464" t="s">
        <v>513</v>
      </c>
      <c r="M24" s="466">
        <f>SUM(D10:D23)</f>
        <v>0</v>
      </c>
    </row>
    <row r="25" spans="1:14" ht="20.149999999999999" customHeight="1" x14ac:dyDescent="0.35">
      <c r="A25" s="307" t="s">
        <v>514</v>
      </c>
      <c r="B25" s="308"/>
      <c r="C25" s="326">
        <f>IF(M27='III. Prj. Description'!B115,M27,"ERROR")</f>
        <v>0</v>
      </c>
      <c r="D25" s="39"/>
      <c r="E25" s="39"/>
      <c r="F25" s="39"/>
      <c r="G25" s="309"/>
      <c r="H25" s="309"/>
      <c r="I25" s="309"/>
      <c r="J25" s="309"/>
      <c r="K25" s="310"/>
      <c r="L25" s="464" t="s">
        <v>1019</v>
      </c>
      <c r="M25" s="466">
        <f>SUM(E10:E23)</f>
        <v>0</v>
      </c>
    </row>
    <row r="26" spans="1:14" ht="20.149999999999999" customHeight="1" x14ac:dyDescent="0.35">
      <c r="A26" s="311" t="s">
        <v>515</v>
      </c>
      <c r="B26" s="312"/>
      <c r="C26" s="327">
        <f>IF(M28='III. Prj. Description'!B140,M28,"ERROR")</f>
        <v>0</v>
      </c>
      <c r="D26" s="40"/>
      <c r="E26" s="40"/>
      <c r="F26" s="40"/>
      <c r="G26" s="313"/>
      <c r="H26" s="313"/>
      <c r="I26" s="313"/>
      <c r="J26" s="313"/>
      <c r="K26" s="314"/>
      <c r="L26" s="464"/>
      <c r="M26" s="466"/>
    </row>
    <row r="27" spans="1:14" ht="20.149999999999999" customHeight="1" x14ac:dyDescent="0.35">
      <c r="A27" s="311" t="s">
        <v>516</v>
      </c>
      <c r="B27" s="312"/>
      <c r="C27" s="327">
        <f>IF(M29=C24,M29,"ERROR")</f>
        <v>0</v>
      </c>
      <c r="D27" s="40"/>
      <c r="E27" s="40"/>
      <c r="F27" s="40"/>
      <c r="G27" s="313"/>
      <c r="H27" s="313"/>
      <c r="I27" s="313"/>
      <c r="J27" s="313"/>
      <c r="K27" s="314"/>
      <c r="L27" s="464" t="s">
        <v>517</v>
      </c>
      <c r="M27" s="484">
        <f>SUMIF(B10:B23,"Affordable",C10:C23)</f>
        <v>0</v>
      </c>
    </row>
    <row r="28" spans="1:14" ht="20.149999999999999" customHeight="1" x14ac:dyDescent="0.35">
      <c r="A28" s="311" t="s">
        <v>518</v>
      </c>
      <c r="B28" s="312"/>
      <c r="C28" s="328" t="e">
        <f>C25/C27</f>
        <v>#DIV/0!</v>
      </c>
      <c r="D28" s="40"/>
      <c r="E28" s="40"/>
      <c r="F28" s="40"/>
      <c r="G28" s="313"/>
      <c r="H28" s="313"/>
      <c r="I28" s="313"/>
      <c r="J28" s="313"/>
      <c r="K28" s="314"/>
      <c r="L28" s="464" t="s">
        <v>519</v>
      </c>
      <c r="M28" s="484">
        <f>SUMIF(B10:B23,"Market",C10:C23)</f>
        <v>0</v>
      </c>
    </row>
    <row r="29" spans="1:14" ht="20.149999999999999" customHeight="1" x14ac:dyDescent="0.35">
      <c r="A29" s="157" t="s">
        <v>520</v>
      </c>
      <c r="B29" s="315"/>
      <c r="C29" s="329" t="e">
        <f>C26/C27</f>
        <v>#DIV/0!</v>
      </c>
      <c r="D29" s="41"/>
      <c r="E29" s="41"/>
      <c r="F29" s="41"/>
      <c r="G29" s="316"/>
      <c r="H29" s="316"/>
      <c r="I29" s="316"/>
      <c r="J29" s="316"/>
      <c r="K29" s="317"/>
      <c r="L29" s="464" t="s">
        <v>276</v>
      </c>
      <c r="M29" s="466">
        <f>M27+M28</f>
        <v>0</v>
      </c>
    </row>
    <row r="30" spans="1:14" ht="20.149999999999999" customHeight="1" x14ac:dyDescent="0.35">
      <c r="A30" s="717" t="s">
        <v>956</v>
      </c>
      <c r="B30" s="712"/>
      <c r="C30" s="712"/>
      <c r="D30" s="712"/>
      <c r="E30" s="712"/>
      <c r="F30" s="712"/>
      <c r="G30" s="712"/>
      <c r="H30" s="712"/>
      <c r="I30" s="712"/>
      <c r="J30" s="712"/>
      <c r="K30" s="712"/>
      <c r="L30" s="464"/>
      <c r="M30" s="464"/>
    </row>
    <row r="31" spans="1:14" ht="20.149999999999999" customHeight="1" x14ac:dyDescent="0.35">
      <c r="A31" s="711" t="s">
        <v>521</v>
      </c>
      <c r="B31" s="712"/>
      <c r="C31" s="712"/>
      <c r="D31" s="712"/>
      <c r="E31" s="712"/>
      <c r="F31" s="712"/>
      <c r="G31" s="712"/>
      <c r="H31" s="712"/>
      <c r="I31" s="712"/>
      <c r="J31" s="712"/>
      <c r="K31" s="712"/>
      <c r="L31" s="464"/>
      <c r="M31" s="464"/>
    </row>
    <row r="32" spans="1:14" ht="20.149999999999999" customHeight="1" x14ac:dyDescent="0.35">
      <c r="A32" s="711" t="s">
        <v>522</v>
      </c>
      <c r="B32" s="712"/>
      <c r="C32" s="712"/>
      <c r="D32" s="712"/>
      <c r="E32" s="712"/>
      <c r="F32" s="712"/>
      <c r="G32" s="712"/>
      <c r="H32" s="712"/>
      <c r="I32" s="712"/>
      <c r="J32" s="712"/>
      <c r="K32" s="712"/>
      <c r="L32" s="464"/>
      <c r="M32" s="464"/>
    </row>
    <row r="33" spans="1:19" ht="20.149999999999999" customHeight="1" x14ac:dyDescent="0.35">
      <c r="A33" s="711" t="s">
        <v>964</v>
      </c>
      <c r="B33" s="712"/>
      <c r="C33" s="712"/>
      <c r="D33" s="712"/>
      <c r="E33" s="712"/>
      <c r="F33" s="712"/>
      <c r="G33" s="712"/>
      <c r="H33" s="712"/>
      <c r="I33" s="712"/>
      <c r="J33" s="712"/>
      <c r="K33" s="712"/>
      <c r="L33" s="464"/>
      <c r="M33" s="464"/>
    </row>
    <row r="34" spans="1:19" ht="20.149999999999999" customHeight="1" x14ac:dyDescent="0.35">
      <c r="A34" s="711" t="s">
        <v>1020</v>
      </c>
      <c r="B34" s="712"/>
      <c r="C34" s="712"/>
      <c r="D34" s="712"/>
      <c r="E34" s="712"/>
      <c r="F34" s="712"/>
      <c r="G34" s="712"/>
      <c r="H34" s="712"/>
      <c r="I34" s="712"/>
      <c r="J34" s="712"/>
      <c r="K34" s="712"/>
      <c r="L34" s="464"/>
      <c r="M34" s="464"/>
    </row>
    <row r="35" spans="1:19" ht="20.149999999999999" customHeight="1" x14ac:dyDescent="0.35">
      <c r="A35" s="711" t="s">
        <v>523</v>
      </c>
      <c r="B35" s="712"/>
      <c r="C35" s="712"/>
      <c r="D35" s="712"/>
      <c r="E35" s="712"/>
      <c r="F35" s="712"/>
      <c r="G35" s="712"/>
      <c r="H35" s="712"/>
      <c r="I35" s="712"/>
      <c r="J35" s="712"/>
      <c r="K35" s="712"/>
      <c r="L35" s="464"/>
      <c r="M35" s="464"/>
    </row>
    <row r="36" spans="1:19" ht="20.149999999999999" customHeight="1" x14ac:dyDescent="0.35">
      <c r="A36" s="711" t="s">
        <v>524</v>
      </c>
      <c r="B36" s="711"/>
      <c r="C36" s="711"/>
      <c r="D36" s="711"/>
      <c r="E36" s="711"/>
      <c r="F36" s="711"/>
      <c r="G36" s="711"/>
      <c r="H36" s="711"/>
      <c r="I36" s="711"/>
      <c r="J36" s="711"/>
      <c r="K36" s="711"/>
      <c r="L36" s="464"/>
      <c r="M36" s="464"/>
    </row>
    <row r="37" spans="1:19" ht="20.149999999999999" customHeight="1" x14ac:dyDescent="0.35">
      <c r="A37" s="711" t="s">
        <v>525</v>
      </c>
      <c r="B37" s="712"/>
      <c r="C37" s="712"/>
      <c r="D37" s="712"/>
      <c r="E37" s="712"/>
      <c r="F37" s="712"/>
      <c r="G37" s="712"/>
      <c r="H37" s="712"/>
      <c r="I37" s="712"/>
      <c r="J37" s="712"/>
      <c r="K37" s="712"/>
      <c r="L37" s="464"/>
      <c r="M37" s="464"/>
    </row>
    <row r="38" spans="1:19" ht="20.149999999999999" customHeight="1" x14ac:dyDescent="0.35">
      <c r="A38" s="711" t="s">
        <v>526</v>
      </c>
      <c r="B38" s="712"/>
      <c r="C38" s="712"/>
      <c r="D38" s="712"/>
      <c r="E38" s="712"/>
      <c r="F38" s="712"/>
      <c r="G38" s="712"/>
      <c r="H38" s="712"/>
      <c r="I38" s="712"/>
      <c r="J38" s="712"/>
      <c r="K38" s="712"/>
      <c r="L38" s="464"/>
      <c r="M38" s="464"/>
      <c r="O38" s="1" t="s">
        <v>504</v>
      </c>
    </row>
    <row r="39" spans="1:19" ht="20.149999999999999" customHeight="1" x14ac:dyDescent="0.35">
      <c r="A39" s="711" t="s">
        <v>527</v>
      </c>
      <c r="B39" s="712"/>
      <c r="C39" s="712"/>
      <c r="D39" s="712"/>
      <c r="E39" s="712"/>
      <c r="F39" s="712"/>
      <c r="G39" s="712"/>
      <c r="H39" s="712"/>
      <c r="I39" s="712"/>
      <c r="J39" s="712"/>
      <c r="K39" s="712"/>
      <c r="L39" s="464"/>
      <c r="M39" s="464"/>
    </row>
    <row r="40" spans="1:19" ht="20.149999999999999" customHeight="1" x14ac:dyDescent="0.35">
      <c r="S40" s="6"/>
    </row>
    <row r="41" spans="1:19" ht="20.149999999999999" customHeight="1" x14ac:dyDescent="0.35"/>
    <row r="42" spans="1:19" ht="20.149999999999999" customHeight="1" x14ac:dyDescent="0.35">
      <c r="A42" s="21"/>
    </row>
    <row r="43" spans="1:19" ht="20.149999999999999" customHeight="1" x14ac:dyDescent="0.35">
      <c r="A43" s="21"/>
    </row>
    <row r="44" spans="1:19" ht="20.149999999999999" customHeight="1" x14ac:dyDescent="0.35">
      <c r="A44" s="21"/>
    </row>
  </sheetData>
  <mergeCells count="23">
    <mergeCell ref="A32:K32"/>
    <mergeCell ref="A37:K37"/>
    <mergeCell ref="K8:K9"/>
    <mergeCell ref="D8:D9"/>
    <mergeCell ref="E8:E9"/>
    <mergeCell ref="F8:F9"/>
    <mergeCell ref="G8:G9"/>
    <mergeCell ref="A1:K1"/>
    <mergeCell ref="A2:K2"/>
    <mergeCell ref="A39:K39"/>
    <mergeCell ref="A33:K33"/>
    <mergeCell ref="A34:K34"/>
    <mergeCell ref="A35:K35"/>
    <mergeCell ref="A36:K36"/>
    <mergeCell ref="C8:C9"/>
    <mergeCell ref="B8:B9"/>
    <mergeCell ref="A30:K30"/>
    <mergeCell ref="A31:K31"/>
    <mergeCell ref="A38:K38"/>
    <mergeCell ref="H8:H9"/>
    <mergeCell ref="I8:I9"/>
    <mergeCell ref="J8:J9"/>
    <mergeCell ref="A8:A9"/>
  </mergeCells>
  <dataValidations count="1">
    <dataValidation type="list" allowBlank="1" showInputMessage="1" showErrorMessage="1" sqref="B10:B23" xr:uid="{6E60E9A8-DB38-F542-AD5C-5617EF5911F5}">
      <formula1>"Affordable, Market"</formula1>
    </dataValidation>
  </dataValidations>
  <pageMargins left="0.7" right="0.7" top="0.75" bottom="0.75" header="0.3" footer="0.3"/>
  <pageSetup scale="60" fitToHeight="0" orientation="portrait" horizontalDpi="1200" verticalDpi="1200"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7E57-03BE-CF44-9056-01EF8AAF215E}">
  <sheetPr>
    <pageSetUpPr fitToPage="1"/>
  </sheetPr>
  <dimension ref="A1:BC129"/>
  <sheetViews>
    <sheetView zoomScaleNormal="100" workbookViewId="0">
      <pane xSplit="5" ySplit="9" topLeftCell="F10" activePane="bottomRight" state="frozen"/>
      <selection activeCell="K16" sqref="K16"/>
      <selection pane="topRight" activeCell="K16" sqref="K16"/>
      <selection pane="bottomLeft" activeCell="K16" sqref="K16"/>
      <selection pane="bottomRight" activeCell="AW6" sqref="AW6"/>
    </sheetView>
  </sheetViews>
  <sheetFormatPr defaultColWidth="15.81640625" defaultRowHeight="14.5" x14ac:dyDescent="0.35"/>
  <cols>
    <col min="1" max="3" width="3.81640625" style="25" customWidth="1"/>
    <col min="4" max="4" width="43.1796875" style="25" customWidth="1"/>
    <col min="5" max="54" width="15.81640625" style="25"/>
    <col min="55" max="55" width="12.81640625" style="464" bestFit="1" customWidth="1"/>
    <col min="56" max="16384" width="15.81640625" style="25"/>
  </cols>
  <sheetData>
    <row r="1" spans="1:55" ht="19.5" customHeight="1" x14ac:dyDescent="0.35">
      <c r="A1" s="727" t="s">
        <v>0</v>
      </c>
      <c r="B1" s="727"/>
      <c r="C1" s="727"/>
      <c r="D1" s="727"/>
      <c r="E1" s="727"/>
      <c r="F1" s="727"/>
      <c r="G1" s="727"/>
      <c r="H1" s="727"/>
      <c r="I1" s="727"/>
      <c r="J1" s="727"/>
      <c r="K1" s="727"/>
      <c r="L1" s="727"/>
      <c r="M1" s="727"/>
      <c r="N1" s="727"/>
      <c r="O1" s="727"/>
      <c r="P1" s="727"/>
      <c r="Q1" s="727"/>
      <c r="R1" s="727"/>
      <c r="S1" s="727" t="s">
        <v>0</v>
      </c>
      <c r="T1" s="727"/>
      <c r="U1" s="727"/>
      <c r="V1" s="727"/>
      <c r="W1" s="727"/>
      <c r="X1" s="727"/>
      <c r="Y1" s="727"/>
      <c r="Z1" s="727"/>
      <c r="AA1" s="727"/>
      <c r="AB1" s="727"/>
      <c r="AC1" s="727"/>
      <c r="AD1" s="727"/>
      <c r="AE1" s="727"/>
      <c r="AF1" s="727" t="s">
        <v>0</v>
      </c>
      <c r="AG1" s="727"/>
      <c r="AH1" s="727"/>
      <c r="AI1" s="727"/>
      <c r="AJ1" s="727"/>
      <c r="AK1" s="727"/>
      <c r="AL1" s="727"/>
      <c r="AM1" s="727"/>
      <c r="AN1" s="727"/>
      <c r="AO1" s="727"/>
      <c r="AP1" s="727"/>
      <c r="AQ1" s="727"/>
      <c r="AR1" s="727"/>
      <c r="AS1" s="727" t="s">
        <v>0</v>
      </c>
      <c r="AT1" s="727"/>
      <c r="AU1" s="727"/>
      <c r="AV1" s="727"/>
      <c r="AW1" s="727"/>
      <c r="AX1" s="727"/>
      <c r="AY1" s="727"/>
      <c r="AZ1" s="727"/>
      <c r="BA1" s="727"/>
      <c r="BB1" s="727"/>
    </row>
    <row r="2" spans="1:55" ht="19.5" customHeight="1" x14ac:dyDescent="0.35">
      <c r="A2" s="727" t="s">
        <v>30</v>
      </c>
      <c r="B2" s="727"/>
      <c r="C2" s="727"/>
      <c r="D2" s="727"/>
      <c r="E2" s="727"/>
      <c r="F2" s="727"/>
      <c r="G2" s="727"/>
      <c r="H2" s="727"/>
      <c r="I2" s="727"/>
      <c r="J2" s="727"/>
      <c r="K2" s="727"/>
      <c r="L2" s="727"/>
      <c r="M2" s="727"/>
      <c r="N2" s="727"/>
      <c r="O2" s="727"/>
      <c r="P2" s="727"/>
      <c r="Q2" s="727"/>
      <c r="R2" s="727"/>
      <c r="S2" s="727" t="s">
        <v>528</v>
      </c>
      <c r="T2" s="727"/>
      <c r="U2" s="727"/>
      <c r="V2" s="727"/>
      <c r="W2" s="727"/>
      <c r="X2" s="727"/>
      <c r="Y2" s="727"/>
      <c r="Z2" s="727"/>
      <c r="AA2" s="727"/>
      <c r="AB2" s="727"/>
      <c r="AC2" s="727"/>
      <c r="AD2" s="727"/>
      <c r="AE2" s="727"/>
      <c r="AF2" s="727" t="s">
        <v>528</v>
      </c>
      <c r="AG2" s="727"/>
      <c r="AH2" s="727"/>
      <c r="AI2" s="727"/>
      <c r="AJ2" s="727"/>
      <c r="AK2" s="727"/>
      <c r="AL2" s="727"/>
      <c r="AM2" s="727"/>
      <c r="AN2" s="727"/>
      <c r="AO2" s="727"/>
      <c r="AP2" s="727"/>
      <c r="AQ2" s="727"/>
      <c r="AR2" s="727"/>
      <c r="AS2" s="727" t="s">
        <v>528</v>
      </c>
      <c r="AT2" s="727"/>
      <c r="AU2" s="727"/>
      <c r="AV2" s="727"/>
      <c r="AW2" s="727"/>
      <c r="AX2" s="727"/>
      <c r="AY2" s="727"/>
      <c r="AZ2" s="727"/>
      <c r="BA2" s="727"/>
      <c r="BB2" s="727"/>
    </row>
    <row r="3" spans="1:55" ht="19.5" hidden="1" customHeight="1" x14ac:dyDescent="0.35"/>
    <row r="4" spans="1:55" ht="19.5" hidden="1" customHeight="1" x14ac:dyDescent="0.35">
      <c r="A4" s="107" t="s">
        <v>957</v>
      </c>
    </row>
    <row r="5" spans="1:55" ht="6" hidden="1" customHeight="1" x14ac:dyDescent="0.35">
      <c r="A5" s="107"/>
    </row>
    <row r="6" spans="1:55" ht="19.5" customHeight="1" x14ac:dyDescent="0.35">
      <c r="A6" s="25" t="s">
        <v>270</v>
      </c>
    </row>
    <row r="7" spans="1:55" ht="6" customHeight="1" x14ac:dyDescent="0.35">
      <c r="A7" s="330"/>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row>
    <row r="8" spans="1:55" ht="15" customHeight="1" x14ac:dyDescent="0.35">
      <c r="A8" s="728" t="s">
        <v>529</v>
      </c>
      <c r="B8" s="729"/>
      <c r="C8" s="729"/>
      <c r="D8" s="730"/>
      <c r="E8" s="269"/>
      <c r="F8" s="253">
        <v>1</v>
      </c>
      <c r="G8" s="253">
        <f>F8+1</f>
        <v>2</v>
      </c>
      <c r="H8" s="253">
        <f t="shared" ref="H8:BA8" si="0">G8+1</f>
        <v>3</v>
      </c>
      <c r="I8" s="253">
        <f t="shared" si="0"/>
        <v>4</v>
      </c>
      <c r="J8" s="253">
        <f t="shared" si="0"/>
        <v>5</v>
      </c>
      <c r="K8" s="253">
        <f t="shared" si="0"/>
        <v>6</v>
      </c>
      <c r="L8" s="267">
        <f t="shared" si="0"/>
        <v>7</v>
      </c>
      <c r="M8" s="267">
        <f t="shared" si="0"/>
        <v>8</v>
      </c>
      <c r="N8" s="253">
        <f t="shared" si="0"/>
        <v>9</v>
      </c>
      <c r="O8" s="253">
        <f t="shared" si="0"/>
        <v>10</v>
      </c>
      <c r="P8" s="261">
        <f t="shared" si="0"/>
        <v>11</v>
      </c>
      <c r="Q8" s="267">
        <f t="shared" si="0"/>
        <v>12</v>
      </c>
      <c r="R8" s="267">
        <f t="shared" si="0"/>
        <v>13</v>
      </c>
      <c r="S8" s="267">
        <f t="shared" si="0"/>
        <v>14</v>
      </c>
      <c r="T8" s="267">
        <f t="shared" si="0"/>
        <v>15</v>
      </c>
      <c r="U8" s="267">
        <f t="shared" si="0"/>
        <v>16</v>
      </c>
      <c r="V8" s="267">
        <f t="shared" si="0"/>
        <v>17</v>
      </c>
      <c r="W8" s="267">
        <f t="shared" si="0"/>
        <v>18</v>
      </c>
      <c r="X8" s="267">
        <f t="shared" si="0"/>
        <v>19</v>
      </c>
      <c r="Y8" s="267">
        <f t="shared" si="0"/>
        <v>20</v>
      </c>
      <c r="Z8" s="267">
        <f t="shared" si="0"/>
        <v>21</v>
      </c>
      <c r="AA8" s="267">
        <f t="shared" si="0"/>
        <v>22</v>
      </c>
      <c r="AB8" s="267">
        <f t="shared" si="0"/>
        <v>23</v>
      </c>
      <c r="AC8" s="267">
        <f t="shared" si="0"/>
        <v>24</v>
      </c>
      <c r="AD8" s="267">
        <f t="shared" si="0"/>
        <v>25</v>
      </c>
      <c r="AE8" s="267">
        <f t="shared" si="0"/>
        <v>26</v>
      </c>
      <c r="AF8" s="267">
        <f t="shared" si="0"/>
        <v>27</v>
      </c>
      <c r="AG8" s="267">
        <f t="shared" si="0"/>
        <v>28</v>
      </c>
      <c r="AH8" s="267">
        <f t="shared" si="0"/>
        <v>29</v>
      </c>
      <c r="AI8" s="267">
        <f t="shared" si="0"/>
        <v>30</v>
      </c>
      <c r="AJ8" s="267">
        <f t="shared" si="0"/>
        <v>31</v>
      </c>
      <c r="AK8" s="267">
        <f t="shared" si="0"/>
        <v>32</v>
      </c>
      <c r="AL8" s="267">
        <f t="shared" si="0"/>
        <v>33</v>
      </c>
      <c r="AM8" s="267">
        <f t="shared" si="0"/>
        <v>34</v>
      </c>
      <c r="AN8" s="267">
        <f t="shared" si="0"/>
        <v>35</v>
      </c>
      <c r="AO8" s="267">
        <f t="shared" si="0"/>
        <v>36</v>
      </c>
      <c r="AP8" s="267">
        <f t="shared" si="0"/>
        <v>37</v>
      </c>
      <c r="AQ8" s="267">
        <f t="shared" si="0"/>
        <v>38</v>
      </c>
      <c r="AR8" s="267">
        <f t="shared" si="0"/>
        <v>39</v>
      </c>
      <c r="AS8" s="267">
        <f t="shared" si="0"/>
        <v>40</v>
      </c>
      <c r="AT8" s="267">
        <f t="shared" si="0"/>
        <v>41</v>
      </c>
      <c r="AU8" s="267">
        <f t="shared" si="0"/>
        <v>42</v>
      </c>
      <c r="AV8" s="267">
        <f t="shared" si="0"/>
        <v>43</v>
      </c>
      <c r="AW8" s="267">
        <f t="shared" si="0"/>
        <v>44</v>
      </c>
      <c r="AX8" s="267">
        <f t="shared" si="0"/>
        <v>45</v>
      </c>
      <c r="AY8" s="267">
        <f t="shared" si="0"/>
        <v>46</v>
      </c>
      <c r="AZ8" s="267">
        <f t="shared" si="0"/>
        <v>47</v>
      </c>
      <c r="BA8" s="267">
        <f t="shared" si="0"/>
        <v>48</v>
      </c>
      <c r="BB8" s="331" t="s">
        <v>312</v>
      </c>
    </row>
    <row r="9" spans="1:55" ht="15" customHeight="1" x14ac:dyDescent="0.35">
      <c r="A9" s="731"/>
      <c r="B9" s="732"/>
      <c r="C9" s="732"/>
      <c r="D9" s="733"/>
      <c r="E9" s="332" t="s">
        <v>449</v>
      </c>
      <c r="F9" s="333" t="s">
        <v>530</v>
      </c>
      <c r="G9" s="31" t="s">
        <v>531</v>
      </c>
      <c r="H9" s="31" t="s">
        <v>531</v>
      </c>
      <c r="I9" s="31" t="s">
        <v>531</v>
      </c>
      <c r="J9" s="31" t="s">
        <v>531</v>
      </c>
      <c r="K9" s="31" t="s">
        <v>531</v>
      </c>
      <c r="L9" s="32" t="s">
        <v>531</v>
      </c>
      <c r="M9" s="32" t="s">
        <v>531</v>
      </c>
      <c r="N9" s="31" t="s">
        <v>531</v>
      </c>
      <c r="O9" s="31" t="s">
        <v>531</v>
      </c>
      <c r="P9" s="31" t="s">
        <v>531</v>
      </c>
      <c r="Q9" s="32" t="s">
        <v>531</v>
      </c>
      <c r="R9" s="32" t="s">
        <v>531</v>
      </c>
      <c r="S9" s="32" t="s">
        <v>531</v>
      </c>
      <c r="T9" s="32" t="s">
        <v>531</v>
      </c>
      <c r="U9" s="32" t="s">
        <v>531</v>
      </c>
      <c r="V9" s="32" t="s">
        <v>531</v>
      </c>
      <c r="W9" s="32" t="s">
        <v>531</v>
      </c>
      <c r="X9" s="32" t="s">
        <v>531</v>
      </c>
      <c r="Y9" s="32" t="s">
        <v>531</v>
      </c>
      <c r="Z9" s="32" t="s">
        <v>531</v>
      </c>
      <c r="AA9" s="32" t="s">
        <v>531</v>
      </c>
      <c r="AB9" s="32" t="s">
        <v>531</v>
      </c>
      <c r="AC9" s="32" t="s">
        <v>531</v>
      </c>
      <c r="AD9" s="32" t="s">
        <v>531</v>
      </c>
      <c r="AE9" s="32" t="s">
        <v>531</v>
      </c>
      <c r="AF9" s="32" t="s">
        <v>531</v>
      </c>
      <c r="AG9" s="32" t="s">
        <v>531</v>
      </c>
      <c r="AH9" s="32" t="s">
        <v>531</v>
      </c>
      <c r="AI9" s="32" t="s">
        <v>531</v>
      </c>
      <c r="AJ9" s="32" t="s">
        <v>531</v>
      </c>
      <c r="AK9" s="32" t="s">
        <v>531</v>
      </c>
      <c r="AL9" s="32" t="s">
        <v>531</v>
      </c>
      <c r="AM9" s="32" t="s">
        <v>531</v>
      </c>
      <c r="AN9" s="32" t="s">
        <v>531</v>
      </c>
      <c r="AO9" s="32" t="s">
        <v>531</v>
      </c>
      <c r="AP9" s="32" t="s">
        <v>531</v>
      </c>
      <c r="AQ9" s="32" t="s">
        <v>531</v>
      </c>
      <c r="AR9" s="32" t="s">
        <v>531</v>
      </c>
      <c r="AS9" s="32" t="s">
        <v>531</v>
      </c>
      <c r="AT9" s="32" t="s">
        <v>531</v>
      </c>
      <c r="AU9" s="32" t="s">
        <v>531</v>
      </c>
      <c r="AV9" s="32" t="s">
        <v>531</v>
      </c>
      <c r="AW9" s="32" t="s">
        <v>531</v>
      </c>
      <c r="AX9" s="32" t="s">
        <v>531</v>
      </c>
      <c r="AY9" s="32" t="s">
        <v>531</v>
      </c>
      <c r="AZ9" s="32" t="s">
        <v>531</v>
      </c>
      <c r="BA9" s="32" t="s">
        <v>531</v>
      </c>
      <c r="BB9" s="332" t="s">
        <v>983</v>
      </c>
      <c r="BC9" s="492" t="s">
        <v>532</v>
      </c>
    </row>
    <row r="10" spans="1:55" ht="15" customHeight="1" x14ac:dyDescent="0.35">
      <c r="A10" s="252" t="str">
        <f>'VI. Prj. Budget-Uses'!A12</f>
        <v>Acquisition:</v>
      </c>
      <c r="E10" s="334"/>
      <c r="F10" s="335"/>
      <c r="G10" s="335"/>
      <c r="H10" s="335"/>
      <c r="I10" s="335"/>
      <c r="J10" s="335"/>
      <c r="K10" s="335"/>
      <c r="L10" s="334"/>
      <c r="M10" s="334"/>
      <c r="N10" s="335"/>
      <c r="O10" s="335"/>
      <c r="P10" s="335"/>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484"/>
    </row>
    <row r="11" spans="1:55" ht="15" customHeight="1" x14ac:dyDescent="0.35">
      <c r="A11" s="111">
        <f>'VI. Prj. Budget-Uses'!A13</f>
        <v>1</v>
      </c>
      <c r="B11" s="111" t="str">
        <f>'VI. Prj. Budget-Uses'!B13</f>
        <v>Land</v>
      </c>
      <c r="C11" s="111"/>
      <c r="D11" s="111"/>
      <c r="E11" s="318">
        <f>'VI. Prj. Budget-Uses'!I13</f>
        <v>0</v>
      </c>
      <c r="F11" s="101"/>
      <c r="G11" s="101"/>
      <c r="H11" s="101"/>
      <c r="I11" s="101"/>
      <c r="J11" s="101"/>
      <c r="K11" s="101"/>
      <c r="L11" s="38"/>
      <c r="M11" s="38"/>
      <c r="N11" s="101"/>
      <c r="O11" s="101"/>
      <c r="P11" s="101"/>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56">
        <f>IF(BC11=E11,BC11,"ERROR")</f>
        <v>0</v>
      </c>
      <c r="BC11" s="466">
        <f>SUM(F11:BA11)</f>
        <v>0</v>
      </c>
    </row>
    <row r="12" spans="1:55" ht="15" customHeight="1" x14ac:dyDescent="0.35">
      <c r="A12" s="111">
        <f>'VI. Prj. Budget-Uses'!A14</f>
        <v>2</v>
      </c>
      <c r="B12" s="98" t="str">
        <f>'VI. Prj. Budget-Uses'!B14</f>
        <v>Building/Improvements</v>
      </c>
      <c r="C12" s="98"/>
      <c r="D12" s="98"/>
      <c r="E12" s="319">
        <f>'VI. Prj. Budget-Uses'!I14</f>
        <v>0</v>
      </c>
      <c r="F12" s="95"/>
      <c r="G12" s="95"/>
      <c r="H12" s="95"/>
      <c r="I12" s="95"/>
      <c r="J12" s="95"/>
      <c r="K12" s="95"/>
      <c r="L12" s="29"/>
      <c r="M12" s="29"/>
      <c r="N12" s="95"/>
      <c r="O12" s="95"/>
      <c r="P12" s="95"/>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357">
        <f t="shared" ref="BB12:BB14" si="1">IF(BC12=E12,BC12,"ERROR")</f>
        <v>0</v>
      </c>
      <c r="BC12" s="466">
        <f t="shared" ref="BC12:BC13" si="2">SUM(F12:BA12)</f>
        <v>0</v>
      </c>
    </row>
    <row r="13" spans="1:55" ht="15" customHeight="1" x14ac:dyDescent="0.35">
      <c r="A13" s="111">
        <f>'VI. Prj. Budget-Uses'!A15</f>
        <v>3</v>
      </c>
      <c r="B13" s="98" t="str">
        <f>'VI. Prj. Budget-Uses'!B15</f>
        <v>Other:</v>
      </c>
      <c r="C13" s="98"/>
      <c r="D13" s="350">
        <f>'VI. Prj. Budget-Uses'!C15</f>
        <v>0</v>
      </c>
      <c r="E13" s="319">
        <f>'VI. Prj. Budget-Uses'!I15</f>
        <v>0</v>
      </c>
      <c r="F13" s="95"/>
      <c r="G13" s="95"/>
      <c r="H13" s="95"/>
      <c r="I13" s="95"/>
      <c r="J13" s="95"/>
      <c r="K13" s="95"/>
      <c r="L13" s="29"/>
      <c r="M13" s="29"/>
      <c r="N13" s="95"/>
      <c r="O13" s="95"/>
      <c r="P13" s="95"/>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357">
        <f t="shared" si="1"/>
        <v>0</v>
      </c>
      <c r="BC13" s="466">
        <f t="shared" si="2"/>
        <v>0</v>
      </c>
    </row>
    <row r="14" spans="1:55" ht="15" customHeight="1" x14ac:dyDescent="0.35">
      <c r="A14" s="111">
        <f>'VI. Prj. Budget-Uses'!A16</f>
        <v>4</v>
      </c>
      <c r="B14" s="108" t="str">
        <f>'VI. Prj. Budget-Uses'!B16</f>
        <v>Other:</v>
      </c>
      <c r="C14" s="108"/>
      <c r="D14" s="351">
        <f>'VI. Prj. Budget-Uses'!C16</f>
        <v>0</v>
      </c>
      <c r="E14" s="352">
        <f>'VI. Prj. Budget-Uses'!I16</f>
        <v>0</v>
      </c>
      <c r="F14" s="23"/>
      <c r="G14" s="23"/>
      <c r="H14" s="23"/>
      <c r="I14" s="23"/>
      <c r="J14" s="23"/>
      <c r="K14" s="23"/>
      <c r="L14" s="3"/>
      <c r="M14" s="3"/>
      <c r="N14" s="23"/>
      <c r="O14" s="23"/>
      <c r="P14" s="2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58">
        <f t="shared" si="1"/>
        <v>0</v>
      </c>
      <c r="BC14" s="493">
        <f>SUM(F14:BA14)</f>
        <v>0</v>
      </c>
    </row>
    <row r="15" spans="1:55" s="107" customFormat="1" ht="15" customHeight="1" x14ac:dyDescent="0.3">
      <c r="A15" s="195"/>
      <c r="B15" s="272"/>
      <c r="C15" s="272"/>
      <c r="D15" s="272" t="str">
        <f>'VI. Prj. Budget-Uses'!C17</f>
        <v xml:space="preserve">Subtotal: Acquisition </v>
      </c>
      <c r="E15" s="296">
        <f>'VI. Prj. Budget-Uses'!I17</f>
        <v>0</v>
      </c>
      <c r="F15" s="294">
        <f t="shared" ref="F15:BA15" si="3">SUM(F11:F14)</f>
        <v>0</v>
      </c>
      <c r="G15" s="294">
        <f t="shared" si="3"/>
        <v>0</v>
      </c>
      <c r="H15" s="294">
        <f t="shared" si="3"/>
        <v>0</v>
      </c>
      <c r="I15" s="294">
        <f t="shared" si="3"/>
        <v>0</v>
      </c>
      <c r="J15" s="294">
        <f t="shared" si="3"/>
        <v>0</v>
      </c>
      <c r="K15" s="294">
        <f t="shared" si="3"/>
        <v>0</v>
      </c>
      <c r="L15" s="296">
        <f t="shared" si="3"/>
        <v>0</v>
      </c>
      <c r="M15" s="296">
        <f t="shared" si="3"/>
        <v>0</v>
      </c>
      <c r="N15" s="294">
        <f t="shared" si="3"/>
        <v>0</v>
      </c>
      <c r="O15" s="294">
        <f t="shared" si="3"/>
        <v>0</v>
      </c>
      <c r="P15" s="294">
        <f t="shared" si="3"/>
        <v>0</v>
      </c>
      <c r="Q15" s="296">
        <f t="shared" si="3"/>
        <v>0</v>
      </c>
      <c r="R15" s="296">
        <f t="shared" si="3"/>
        <v>0</v>
      </c>
      <c r="S15" s="296">
        <f t="shared" si="3"/>
        <v>0</v>
      </c>
      <c r="T15" s="296">
        <f t="shared" si="3"/>
        <v>0</v>
      </c>
      <c r="U15" s="296">
        <f t="shared" si="3"/>
        <v>0</v>
      </c>
      <c r="V15" s="296">
        <f t="shared" si="3"/>
        <v>0</v>
      </c>
      <c r="W15" s="296">
        <f t="shared" si="3"/>
        <v>0</v>
      </c>
      <c r="X15" s="296">
        <f t="shared" si="3"/>
        <v>0</v>
      </c>
      <c r="Y15" s="296">
        <f t="shared" si="3"/>
        <v>0</v>
      </c>
      <c r="Z15" s="296">
        <f t="shared" si="3"/>
        <v>0</v>
      </c>
      <c r="AA15" s="296">
        <f t="shared" si="3"/>
        <v>0</v>
      </c>
      <c r="AB15" s="296">
        <f t="shared" si="3"/>
        <v>0</v>
      </c>
      <c r="AC15" s="296">
        <f t="shared" si="3"/>
        <v>0</v>
      </c>
      <c r="AD15" s="296">
        <f t="shared" si="3"/>
        <v>0</v>
      </c>
      <c r="AE15" s="296">
        <f t="shared" si="3"/>
        <v>0</v>
      </c>
      <c r="AF15" s="296">
        <f t="shared" si="3"/>
        <v>0</v>
      </c>
      <c r="AG15" s="296">
        <f t="shared" si="3"/>
        <v>0</v>
      </c>
      <c r="AH15" s="296">
        <f t="shared" si="3"/>
        <v>0</v>
      </c>
      <c r="AI15" s="296">
        <f t="shared" si="3"/>
        <v>0</v>
      </c>
      <c r="AJ15" s="296">
        <f t="shared" si="3"/>
        <v>0</v>
      </c>
      <c r="AK15" s="296">
        <f t="shared" si="3"/>
        <v>0</v>
      </c>
      <c r="AL15" s="296">
        <f t="shared" si="3"/>
        <v>0</v>
      </c>
      <c r="AM15" s="296">
        <f t="shared" si="3"/>
        <v>0</v>
      </c>
      <c r="AN15" s="296">
        <f t="shared" si="3"/>
        <v>0</v>
      </c>
      <c r="AO15" s="296">
        <f t="shared" si="3"/>
        <v>0</v>
      </c>
      <c r="AP15" s="296">
        <f t="shared" si="3"/>
        <v>0</v>
      </c>
      <c r="AQ15" s="296">
        <f t="shared" si="3"/>
        <v>0</v>
      </c>
      <c r="AR15" s="296">
        <f t="shared" si="3"/>
        <v>0</v>
      </c>
      <c r="AS15" s="296">
        <f t="shared" si="3"/>
        <v>0</v>
      </c>
      <c r="AT15" s="296">
        <f t="shared" si="3"/>
        <v>0</v>
      </c>
      <c r="AU15" s="296">
        <f t="shared" si="3"/>
        <v>0</v>
      </c>
      <c r="AV15" s="296">
        <f t="shared" si="3"/>
        <v>0</v>
      </c>
      <c r="AW15" s="296">
        <f t="shared" si="3"/>
        <v>0</v>
      </c>
      <c r="AX15" s="296">
        <f t="shared" si="3"/>
        <v>0</v>
      </c>
      <c r="AY15" s="296">
        <f t="shared" si="3"/>
        <v>0</v>
      </c>
      <c r="AZ15" s="296">
        <f t="shared" si="3"/>
        <v>0</v>
      </c>
      <c r="BA15" s="296">
        <f t="shared" si="3"/>
        <v>0</v>
      </c>
      <c r="BB15" s="325">
        <f>IF(BC15=E15,BC15,"ERROR")</f>
        <v>0</v>
      </c>
      <c r="BC15" s="494">
        <f>SUM(F15:BA15)</f>
        <v>0</v>
      </c>
    </row>
    <row r="16" spans="1:55" ht="5.15" customHeight="1" x14ac:dyDescent="0.35">
      <c r="A16" s="109"/>
      <c r="E16" s="293"/>
      <c r="F16" s="253"/>
      <c r="G16" s="253"/>
      <c r="H16" s="253"/>
      <c r="I16" s="253"/>
      <c r="J16" s="253"/>
      <c r="K16" s="253"/>
      <c r="L16" s="269"/>
      <c r="M16" s="269"/>
      <c r="N16" s="253"/>
      <c r="O16" s="253"/>
      <c r="P16" s="253"/>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93"/>
      <c r="BC16" s="466"/>
    </row>
    <row r="17" spans="1:55" ht="15" customHeight="1" x14ac:dyDescent="0.35">
      <c r="A17" s="252" t="str">
        <f>'VI. Prj. Budget-Uses'!A19</f>
        <v>Construction/Rehabilitation Work:</v>
      </c>
      <c r="E17" s="293"/>
      <c r="F17" s="253"/>
      <c r="G17" s="253"/>
      <c r="H17" s="253"/>
      <c r="I17" s="253"/>
      <c r="J17" s="253"/>
      <c r="K17" s="253"/>
      <c r="L17" s="269"/>
      <c r="M17" s="269"/>
      <c r="N17" s="253"/>
      <c r="O17" s="253"/>
      <c r="P17" s="253"/>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93"/>
      <c r="BC17" s="466"/>
    </row>
    <row r="18" spans="1:55" ht="15" customHeight="1" x14ac:dyDescent="0.35">
      <c r="A18" s="111">
        <f>'VI. Prj. Budget-Uses'!A20</f>
        <v>5</v>
      </c>
      <c r="B18" s="111" t="str">
        <f>'VI. Prj. Budget-Uses'!B20</f>
        <v>Site Work - Off Site</v>
      </c>
      <c r="C18" s="111"/>
      <c r="D18" s="111"/>
      <c r="E18" s="353">
        <f>'VI. Prj. Budget-Uses'!I20</f>
        <v>0</v>
      </c>
      <c r="F18" s="101"/>
      <c r="G18" s="101"/>
      <c r="H18" s="101"/>
      <c r="I18" s="101"/>
      <c r="J18" s="101"/>
      <c r="K18" s="101"/>
      <c r="L18" s="38"/>
      <c r="M18" s="38"/>
      <c r="N18" s="101"/>
      <c r="O18" s="101"/>
      <c r="P18" s="101"/>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53">
        <f t="shared" ref="BB18:BB31" si="4">IF(BC18=E18,BC18,"ERROR")</f>
        <v>0</v>
      </c>
      <c r="BC18" s="466">
        <f t="shared" ref="BC18:BC25" si="5">SUM(F18:BA18)</f>
        <v>0</v>
      </c>
    </row>
    <row r="19" spans="1:55" ht="15" customHeight="1" x14ac:dyDescent="0.35">
      <c r="A19" s="111">
        <f>'VI. Prj. Budget-Uses'!A21</f>
        <v>6</v>
      </c>
      <c r="B19" s="98" t="str">
        <f>'VI. Prj. Budget-Uses'!B21</f>
        <v>Site Work - On Site</v>
      </c>
      <c r="C19" s="98"/>
      <c r="D19" s="98"/>
      <c r="E19" s="235">
        <f>'VI. Prj. Budget-Uses'!I21</f>
        <v>0</v>
      </c>
      <c r="F19" s="95"/>
      <c r="G19" s="95"/>
      <c r="H19" s="95"/>
      <c r="I19" s="95"/>
      <c r="J19" s="95"/>
      <c r="K19" s="95"/>
      <c r="L19" s="29"/>
      <c r="M19" s="29"/>
      <c r="N19" s="95"/>
      <c r="O19" s="95"/>
      <c r="P19" s="95"/>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35">
        <f t="shared" si="4"/>
        <v>0</v>
      </c>
      <c r="BC19" s="466">
        <f t="shared" si="5"/>
        <v>0</v>
      </c>
    </row>
    <row r="20" spans="1:55" ht="15" customHeight="1" x14ac:dyDescent="0.35">
      <c r="A20" s="111">
        <f>'VI. Prj. Budget-Uses'!A22</f>
        <v>7</v>
      </c>
      <c r="B20" s="98" t="str">
        <f>'VI. Prj. Budget-Uses'!B22</f>
        <v>Rehabilitation (From VII. Project Budget - Rehab Sheet)</v>
      </c>
      <c r="C20" s="98"/>
      <c r="D20" s="98"/>
      <c r="E20" s="235">
        <f>'VI. Prj. Budget-Uses'!I22</f>
        <v>0</v>
      </c>
      <c r="F20" s="95"/>
      <c r="G20" s="95"/>
      <c r="H20" s="95"/>
      <c r="I20" s="95"/>
      <c r="J20" s="95"/>
      <c r="K20" s="95"/>
      <c r="L20" s="29"/>
      <c r="M20" s="29"/>
      <c r="N20" s="95"/>
      <c r="O20" s="95"/>
      <c r="P20" s="95"/>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35">
        <f t="shared" si="4"/>
        <v>0</v>
      </c>
      <c r="BC20" s="466">
        <f t="shared" si="5"/>
        <v>0</v>
      </c>
    </row>
    <row r="21" spans="1:55" ht="15" customHeight="1" x14ac:dyDescent="0.35">
      <c r="A21" s="111">
        <f>'VI. Prj. Budget-Uses'!A23</f>
        <v>8</v>
      </c>
      <c r="B21" s="98" t="str">
        <f>'VI. Prj. Budget-Uses'!B23</f>
        <v>New Construction - Residential</v>
      </c>
      <c r="C21" s="98"/>
      <c r="D21" s="98"/>
      <c r="E21" s="235">
        <f>'VI. Prj. Budget-Uses'!I23</f>
        <v>0</v>
      </c>
      <c r="F21" s="95"/>
      <c r="G21" s="95"/>
      <c r="H21" s="95"/>
      <c r="I21" s="95"/>
      <c r="J21" s="95"/>
      <c r="K21" s="95"/>
      <c r="L21" s="29"/>
      <c r="M21" s="29"/>
      <c r="N21" s="95"/>
      <c r="O21" s="95"/>
      <c r="P21" s="95"/>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35">
        <f t="shared" si="4"/>
        <v>0</v>
      </c>
      <c r="BC21" s="466">
        <f t="shared" si="5"/>
        <v>0</v>
      </c>
    </row>
    <row r="22" spans="1:55" ht="15" customHeight="1" x14ac:dyDescent="0.35">
      <c r="A22" s="111">
        <f>'VI. Prj. Budget-Uses'!A24</f>
        <v>9</v>
      </c>
      <c r="B22" s="98" t="str">
        <f>'VI. Prj. Budget-Uses'!B24</f>
        <v>New Construction - Commercial</v>
      </c>
      <c r="C22" s="98"/>
      <c r="D22" s="98"/>
      <c r="E22" s="235">
        <f>'VI. Prj. Budget-Uses'!I24</f>
        <v>0</v>
      </c>
      <c r="F22" s="95"/>
      <c r="G22" s="95"/>
      <c r="H22" s="95"/>
      <c r="I22" s="95"/>
      <c r="J22" s="95"/>
      <c r="K22" s="95"/>
      <c r="L22" s="29"/>
      <c r="M22" s="29"/>
      <c r="N22" s="95"/>
      <c r="O22" s="95"/>
      <c r="P22" s="95"/>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35">
        <f t="shared" si="4"/>
        <v>0</v>
      </c>
      <c r="BC22" s="466">
        <f t="shared" si="5"/>
        <v>0</v>
      </c>
    </row>
    <row r="23" spans="1:55" ht="15" customHeight="1" x14ac:dyDescent="0.35">
      <c r="A23" s="111">
        <f>'VI. Prj. Budget-Uses'!A25</f>
        <v>10</v>
      </c>
      <c r="B23" s="98" t="str">
        <f>'VI. Prj. Budget-Uses'!B25</f>
        <v>New Construction - Community Svc Facility</v>
      </c>
      <c r="C23" s="98"/>
      <c r="D23" s="98"/>
      <c r="E23" s="235">
        <f>'VI. Prj. Budget-Uses'!I25</f>
        <v>0</v>
      </c>
      <c r="F23" s="95"/>
      <c r="G23" s="95"/>
      <c r="H23" s="95"/>
      <c r="I23" s="95"/>
      <c r="J23" s="95"/>
      <c r="K23" s="95"/>
      <c r="L23" s="29"/>
      <c r="M23" s="29"/>
      <c r="N23" s="95"/>
      <c r="O23" s="95"/>
      <c r="P23" s="95"/>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35">
        <f t="shared" si="4"/>
        <v>0</v>
      </c>
      <c r="BC23" s="466">
        <f t="shared" si="5"/>
        <v>0</v>
      </c>
    </row>
    <row r="24" spans="1:55" ht="15" customHeight="1" x14ac:dyDescent="0.35">
      <c r="A24" s="111">
        <f>'VI. Prj. Budget-Uses'!A26</f>
        <v>11</v>
      </c>
      <c r="B24" s="98" t="str">
        <f>'VI. Prj. Budget-Uses'!B26</f>
        <v>Parking</v>
      </c>
      <c r="C24" s="98"/>
      <c r="D24" s="98"/>
      <c r="E24" s="235">
        <f>'VI. Prj. Budget-Uses'!I26</f>
        <v>0</v>
      </c>
      <c r="F24" s="95"/>
      <c r="G24" s="95"/>
      <c r="H24" s="95"/>
      <c r="I24" s="95"/>
      <c r="J24" s="95"/>
      <c r="K24" s="95"/>
      <c r="L24" s="29"/>
      <c r="M24" s="29"/>
      <c r="N24" s="95"/>
      <c r="O24" s="95"/>
      <c r="P24" s="95"/>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35">
        <f t="shared" si="4"/>
        <v>0</v>
      </c>
      <c r="BC24" s="466">
        <f t="shared" si="5"/>
        <v>0</v>
      </c>
    </row>
    <row r="25" spans="1:55" ht="15" customHeight="1" x14ac:dyDescent="0.35">
      <c r="A25" s="111">
        <f>'VI. Prj. Budget-Uses'!A27</f>
        <v>12</v>
      </c>
      <c r="B25" s="98" t="str">
        <f>'VI. Prj. Budget-Uses'!B27</f>
        <v>Contractor Profit</v>
      </c>
      <c r="C25" s="98"/>
      <c r="D25" s="98"/>
      <c r="E25" s="235">
        <f>'VI. Prj. Budget-Uses'!I27</f>
        <v>0</v>
      </c>
      <c r="F25" s="95"/>
      <c r="G25" s="95"/>
      <c r="H25" s="95"/>
      <c r="I25" s="95"/>
      <c r="J25" s="95"/>
      <c r="K25" s="95"/>
      <c r="L25" s="29"/>
      <c r="M25" s="29"/>
      <c r="N25" s="95"/>
      <c r="O25" s="95"/>
      <c r="P25" s="95"/>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35">
        <f t="shared" si="4"/>
        <v>0</v>
      </c>
      <c r="BC25" s="466">
        <f t="shared" si="5"/>
        <v>0</v>
      </c>
    </row>
    <row r="26" spans="1:55" ht="15" customHeight="1" x14ac:dyDescent="0.35">
      <c r="A26" s="111">
        <f>'VI. Prj. Budget-Uses'!A28</f>
        <v>13</v>
      </c>
      <c r="B26" s="98" t="str">
        <f>'VI. Prj. Budget-Uses'!B28</f>
        <v>Contractor Overhead</v>
      </c>
      <c r="C26" s="98"/>
      <c r="D26" s="98"/>
      <c r="E26" s="235">
        <f>'VI. Prj. Budget-Uses'!I28</f>
        <v>0</v>
      </c>
      <c r="F26" s="95"/>
      <c r="G26" s="95"/>
      <c r="H26" s="95"/>
      <c r="I26" s="95"/>
      <c r="J26" s="95"/>
      <c r="K26" s="95"/>
      <c r="L26" s="29"/>
      <c r="M26" s="29"/>
      <c r="N26" s="95"/>
      <c r="O26" s="95"/>
      <c r="P26" s="95"/>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35">
        <f t="shared" si="4"/>
        <v>0</v>
      </c>
      <c r="BC26" s="466">
        <f t="shared" ref="BC26:BC29" si="6">SUM(F26:BA26)</f>
        <v>0</v>
      </c>
    </row>
    <row r="27" spans="1:55" ht="15" customHeight="1" x14ac:dyDescent="0.35">
      <c r="A27" s="111">
        <f>'VI. Prj. Budget-Uses'!A29</f>
        <v>14</v>
      </c>
      <c r="B27" s="98" t="str">
        <f>'VI. Prj. Budget-Uses'!B29</f>
        <v>Contractor General Requirements</v>
      </c>
      <c r="C27" s="98"/>
      <c r="D27" s="98"/>
      <c r="E27" s="235">
        <f>'VI. Prj. Budget-Uses'!I29</f>
        <v>0</v>
      </c>
      <c r="F27" s="95"/>
      <c r="G27" s="95"/>
      <c r="H27" s="95"/>
      <c r="I27" s="95"/>
      <c r="J27" s="95"/>
      <c r="K27" s="95"/>
      <c r="L27" s="29"/>
      <c r="M27" s="29"/>
      <c r="N27" s="95"/>
      <c r="O27" s="95"/>
      <c r="P27" s="95"/>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35">
        <f t="shared" si="4"/>
        <v>0</v>
      </c>
      <c r="BC27" s="466">
        <f t="shared" si="6"/>
        <v>0</v>
      </c>
    </row>
    <row r="28" spans="1:55" ht="15" customHeight="1" x14ac:dyDescent="0.35">
      <c r="A28" s="111">
        <f>'VI. Prj. Budget-Uses'!A30</f>
        <v>15</v>
      </c>
      <c r="B28" s="98" t="str">
        <f>'VI. Prj. Budget-Uses'!B30</f>
        <v>Other:</v>
      </c>
      <c r="C28" s="98"/>
      <c r="D28" s="350">
        <f>'VI. Prj. Budget-Uses'!C30</f>
        <v>0</v>
      </c>
      <c r="E28" s="235">
        <f>'VI. Prj. Budget-Uses'!I30</f>
        <v>0</v>
      </c>
      <c r="F28" s="95"/>
      <c r="G28" s="95"/>
      <c r="H28" s="95"/>
      <c r="I28" s="95"/>
      <c r="J28" s="95"/>
      <c r="K28" s="95"/>
      <c r="L28" s="29"/>
      <c r="M28" s="29"/>
      <c r="N28" s="95"/>
      <c r="O28" s="95"/>
      <c r="P28" s="95"/>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35">
        <f t="shared" si="4"/>
        <v>0</v>
      </c>
      <c r="BC28" s="466">
        <f t="shared" si="6"/>
        <v>0</v>
      </c>
    </row>
    <row r="29" spans="1:55" ht="15" customHeight="1" x14ac:dyDescent="0.35">
      <c r="A29" s="111">
        <f>'VI. Prj. Budget-Uses'!A31</f>
        <v>16</v>
      </c>
      <c r="B29" s="98" t="str">
        <f>'VI. Prj. Budget-Uses'!B31</f>
        <v>Other:</v>
      </c>
      <c r="C29" s="98"/>
      <c r="D29" s="350">
        <f>'VI. Prj. Budget-Uses'!C31</f>
        <v>0</v>
      </c>
      <c r="E29" s="235">
        <f>'VI. Prj. Budget-Uses'!I31</f>
        <v>0</v>
      </c>
      <c r="F29" s="95"/>
      <c r="G29" s="95"/>
      <c r="H29" s="95"/>
      <c r="I29" s="95"/>
      <c r="J29" s="95"/>
      <c r="K29" s="95"/>
      <c r="L29" s="29"/>
      <c r="M29" s="29"/>
      <c r="N29" s="95"/>
      <c r="O29" s="95"/>
      <c r="P29" s="95"/>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35">
        <f t="shared" si="4"/>
        <v>0</v>
      </c>
      <c r="BC29" s="466">
        <f t="shared" si="6"/>
        <v>0</v>
      </c>
    </row>
    <row r="30" spans="1:55" ht="15" customHeight="1" x14ac:dyDescent="0.35">
      <c r="A30" s="111">
        <f>'VI. Prj. Budget-Uses'!A32</f>
        <v>17</v>
      </c>
      <c r="B30" s="108" t="str">
        <f>'VI. Prj. Budget-Uses'!B32</f>
        <v>Other:</v>
      </c>
      <c r="C30" s="108"/>
      <c r="D30" s="362">
        <f>'VI. Prj. Budget-Uses'!C32</f>
        <v>0</v>
      </c>
      <c r="E30" s="288">
        <f>'VI. Prj. Budget-Uses'!I32</f>
        <v>0</v>
      </c>
      <c r="F30" s="23"/>
      <c r="G30" s="23"/>
      <c r="H30" s="23"/>
      <c r="I30" s="23"/>
      <c r="J30" s="23"/>
      <c r="K30" s="23"/>
      <c r="L30" s="3"/>
      <c r="M30" s="3"/>
      <c r="N30" s="23"/>
      <c r="O30" s="23"/>
      <c r="P30" s="2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288">
        <f t="shared" si="4"/>
        <v>0</v>
      </c>
      <c r="BC30" s="493">
        <f>SUM(F30:BA30)</f>
        <v>0</v>
      </c>
    </row>
    <row r="31" spans="1:55" s="107" customFormat="1" ht="15" customHeight="1" x14ac:dyDescent="0.3">
      <c r="A31" s="195"/>
      <c r="B31" s="272"/>
      <c r="C31" s="272"/>
      <c r="D31" s="272" t="str">
        <f>'VI. Prj. Budget-Uses'!C33</f>
        <v>Subtotal: Construction/Rehabilitation</v>
      </c>
      <c r="E31" s="296">
        <f>'VI. Prj. Budget-Uses'!I33</f>
        <v>0</v>
      </c>
      <c r="F31" s="294">
        <f t="shared" ref="F31:BA31" si="7">SUM(F18:F30)</f>
        <v>0</v>
      </c>
      <c r="G31" s="294">
        <f t="shared" si="7"/>
        <v>0</v>
      </c>
      <c r="H31" s="294">
        <f t="shared" si="7"/>
        <v>0</v>
      </c>
      <c r="I31" s="294">
        <f t="shared" si="7"/>
        <v>0</v>
      </c>
      <c r="J31" s="294">
        <f t="shared" si="7"/>
        <v>0</v>
      </c>
      <c r="K31" s="294">
        <f t="shared" si="7"/>
        <v>0</v>
      </c>
      <c r="L31" s="296">
        <f t="shared" si="7"/>
        <v>0</v>
      </c>
      <c r="M31" s="296">
        <f t="shared" si="7"/>
        <v>0</v>
      </c>
      <c r="N31" s="294">
        <f t="shared" si="7"/>
        <v>0</v>
      </c>
      <c r="O31" s="294">
        <f t="shared" si="7"/>
        <v>0</v>
      </c>
      <c r="P31" s="294">
        <f t="shared" si="7"/>
        <v>0</v>
      </c>
      <c r="Q31" s="296">
        <f t="shared" si="7"/>
        <v>0</v>
      </c>
      <c r="R31" s="296">
        <f t="shared" si="7"/>
        <v>0</v>
      </c>
      <c r="S31" s="296">
        <f t="shared" si="7"/>
        <v>0</v>
      </c>
      <c r="T31" s="296">
        <f t="shared" si="7"/>
        <v>0</v>
      </c>
      <c r="U31" s="296">
        <f t="shared" si="7"/>
        <v>0</v>
      </c>
      <c r="V31" s="296">
        <f t="shared" si="7"/>
        <v>0</v>
      </c>
      <c r="W31" s="296">
        <f t="shared" si="7"/>
        <v>0</v>
      </c>
      <c r="X31" s="296">
        <f t="shared" si="7"/>
        <v>0</v>
      </c>
      <c r="Y31" s="296">
        <f t="shared" si="7"/>
        <v>0</v>
      </c>
      <c r="Z31" s="296">
        <f t="shared" si="7"/>
        <v>0</v>
      </c>
      <c r="AA31" s="296">
        <f t="shared" si="7"/>
        <v>0</v>
      </c>
      <c r="AB31" s="296">
        <f t="shared" si="7"/>
        <v>0</v>
      </c>
      <c r="AC31" s="296">
        <f t="shared" si="7"/>
        <v>0</v>
      </c>
      <c r="AD31" s="296">
        <f t="shared" si="7"/>
        <v>0</v>
      </c>
      <c r="AE31" s="296">
        <f t="shared" si="7"/>
        <v>0</v>
      </c>
      <c r="AF31" s="296">
        <f t="shared" si="7"/>
        <v>0</v>
      </c>
      <c r="AG31" s="296">
        <f t="shared" si="7"/>
        <v>0</v>
      </c>
      <c r="AH31" s="296">
        <f t="shared" si="7"/>
        <v>0</v>
      </c>
      <c r="AI31" s="296">
        <f t="shared" si="7"/>
        <v>0</v>
      </c>
      <c r="AJ31" s="296">
        <f t="shared" si="7"/>
        <v>0</v>
      </c>
      <c r="AK31" s="296">
        <f t="shared" si="7"/>
        <v>0</v>
      </c>
      <c r="AL31" s="296">
        <f t="shared" si="7"/>
        <v>0</v>
      </c>
      <c r="AM31" s="296">
        <f t="shared" si="7"/>
        <v>0</v>
      </c>
      <c r="AN31" s="296">
        <f t="shared" si="7"/>
        <v>0</v>
      </c>
      <c r="AO31" s="296">
        <f t="shared" si="7"/>
        <v>0</v>
      </c>
      <c r="AP31" s="296">
        <f t="shared" si="7"/>
        <v>0</v>
      </c>
      <c r="AQ31" s="296">
        <f t="shared" si="7"/>
        <v>0</v>
      </c>
      <c r="AR31" s="296">
        <f t="shared" si="7"/>
        <v>0</v>
      </c>
      <c r="AS31" s="296">
        <f t="shared" si="7"/>
        <v>0</v>
      </c>
      <c r="AT31" s="296">
        <f t="shared" si="7"/>
        <v>0</v>
      </c>
      <c r="AU31" s="296">
        <f t="shared" si="7"/>
        <v>0</v>
      </c>
      <c r="AV31" s="296">
        <f t="shared" si="7"/>
        <v>0</v>
      </c>
      <c r="AW31" s="296">
        <f t="shared" si="7"/>
        <v>0</v>
      </c>
      <c r="AX31" s="296">
        <f t="shared" si="7"/>
        <v>0</v>
      </c>
      <c r="AY31" s="296">
        <f t="shared" si="7"/>
        <v>0</v>
      </c>
      <c r="AZ31" s="296">
        <f t="shared" si="7"/>
        <v>0</v>
      </c>
      <c r="BA31" s="296">
        <f t="shared" si="7"/>
        <v>0</v>
      </c>
      <c r="BB31" s="296">
        <f t="shared" si="4"/>
        <v>0</v>
      </c>
      <c r="BC31" s="494">
        <f>SUM(F31:BA31)</f>
        <v>0</v>
      </c>
    </row>
    <row r="32" spans="1:55" ht="5.15" customHeight="1" x14ac:dyDescent="0.35">
      <c r="A32" s="109"/>
      <c r="E32" s="293"/>
      <c r="F32" s="253"/>
      <c r="G32" s="253"/>
      <c r="H32" s="253"/>
      <c r="I32" s="253"/>
      <c r="J32" s="253"/>
      <c r="K32" s="253"/>
      <c r="L32" s="269"/>
      <c r="M32" s="269"/>
      <c r="N32" s="253"/>
      <c r="O32" s="253"/>
      <c r="P32" s="253"/>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93"/>
      <c r="BC32" s="466"/>
    </row>
    <row r="33" spans="1:55" ht="15" customHeight="1" x14ac:dyDescent="0.35">
      <c r="A33" s="252" t="str">
        <f>'VI. Prj. Budget-Uses'!A35</f>
        <v>Interim and Soft Costs:</v>
      </c>
      <c r="E33" s="293"/>
      <c r="F33" s="253"/>
      <c r="G33" s="253"/>
      <c r="H33" s="253"/>
      <c r="I33" s="253"/>
      <c r="J33" s="253"/>
      <c r="K33" s="253"/>
      <c r="L33" s="269"/>
      <c r="M33" s="269"/>
      <c r="N33" s="253"/>
      <c r="O33" s="253"/>
      <c r="P33" s="253"/>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93"/>
      <c r="BC33" s="466"/>
    </row>
    <row r="34" spans="1:55" ht="15" customHeight="1" x14ac:dyDescent="0.35">
      <c r="A34" s="111">
        <f>'VI. Prj. Budget-Uses'!A36</f>
        <v>18</v>
      </c>
      <c r="B34" s="111" t="str">
        <f>'VI. Prj. Budget-Uses'!B36</f>
        <v>Accounting / Cost Certification</v>
      </c>
      <c r="C34" s="111"/>
      <c r="D34" s="111"/>
      <c r="E34" s="353">
        <f>'VI. Prj. Budget-Uses'!I36</f>
        <v>0</v>
      </c>
      <c r="F34" s="95"/>
      <c r="G34" s="101"/>
      <c r="H34" s="101"/>
      <c r="I34" s="101"/>
      <c r="J34" s="101"/>
      <c r="K34" s="101"/>
      <c r="L34" s="38"/>
      <c r="M34" s="38"/>
      <c r="N34" s="101"/>
      <c r="O34" s="101"/>
      <c r="P34" s="101"/>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53">
        <f t="shared" ref="BB34:BB56" si="8">IF(BC34=E34,BC34,"ERROR")</f>
        <v>0</v>
      </c>
      <c r="BC34" s="466">
        <f t="shared" ref="BC34:BC50" si="9">SUM(F34:BA34)</f>
        <v>0</v>
      </c>
    </row>
    <row r="35" spans="1:55" ht="15" customHeight="1" x14ac:dyDescent="0.35">
      <c r="A35" s="111">
        <f>'VI. Prj. Budget-Uses'!A37</f>
        <v>19</v>
      </c>
      <c r="B35" s="111" t="str">
        <f>'VI. Prj. Budget-Uses'!B37</f>
        <v>Advertising / Marketing</v>
      </c>
      <c r="C35" s="98"/>
      <c r="D35" s="98"/>
      <c r="E35" s="235">
        <f>'VI. Prj. Budget-Uses'!I37</f>
        <v>0</v>
      </c>
      <c r="F35" s="95"/>
      <c r="G35" s="95"/>
      <c r="H35" s="95"/>
      <c r="I35" s="95"/>
      <c r="J35" s="95"/>
      <c r="K35" s="95"/>
      <c r="L35" s="29"/>
      <c r="M35" s="29"/>
      <c r="N35" s="95"/>
      <c r="O35" s="95"/>
      <c r="P35" s="95"/>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35">
        <f t="shared" si="8"/>
        <v>0</v>
      </c>
      <c r="BC35" s="466">
        <f t="shared" si="9"/>
        <v>0</v>
      </c>
    </row>
    <row r="36" spans="1:55" ht="15" customHeight="1" x14ac:dyDescent="0.35">
      <c r="A36" s="111">
        <f>'VI. Prj. Budget-Uses'!A38</f>
        <v>20</v>
      </c>
      <c r="B36" s="111" t="str">
        <f>'VI. Prj. Budget-Uses'!B38</f>
        <v>Appraisal</v>
      </c>
      <c r="C36" s="98"/>
      <c r="D36" s="98"/>
      <c r="E36" s="235">
        <f>'VI. Prj. Budget-Uses'!I38</f>
        <v>0</v>
      </c>
      <c r="F36" s="95"/>
      <c r="G36" s="95"/>
      <c r="H36" s="95"/>
      <c r="I36" s="95"/>
      <c r="J36" s="95"/>
      <c r="K36" s="95"/>
      <c r="L36" s="29"/>
      <c r="M36" s="29"/>
      <c r="N36" s="95"/>
      <c r="O36" s="95"/>
      <c r="P36" s="95"/>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35">
        <f t="shared" si="8"/>
        <v>0</v>
      </c>
      <c r="BC36" s="466">
        <f t="shared" si="9"/>
        <v>0</v>
      </c>
    </row>
    <row r="37" spans="1:55" ht="15" customHeight="1" x14ac:dyDescent="0.35">
      <c r="A37" s="111">
        <f>'VI. Prj. Budget-Uses'!A39</f>
        <v>21</v>
      </c>
      <c r="B37" s="111" t="str">
        <f>'VI. Prj. Budget-Uses'!B39</f>
        <v>Architect Fee - Design</v>
      </c>
      <c r="C37" s="98"/>
      <c r="D37" s="98"/>
      <c r="E37" s="235">
        <f>'VI. Prj. Budget-Uses'!I39</f>
        <v>0</v>
      </c>
      <c r="F37" s="95"/>
      <c r="G37" s="95"/>
      <c r="H37" s="95"/>
      <c r="I37" s="95"/>
      <c r="J37" s="95"/>
      <c r="K37" s="95"/>
      <c r="L37" s="29"/>
      <c r="M37" s="29"/>
      <c r="N37" s="95"/>
      <c r="O37" s="95"/>
      <c r="P37" s="95"/>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35">
        <f t="shared" si="8"/>
        <v>0</v>
      </c>
      <c r="BC37" s="466">
        <f t="shared" si="9"/>
        <v>0</v>
      </c>
    </row>
    <row r="38" spans="1:55" ht="15" customHeight="1" x14ac:dyDescent="0.35">
      <c r="A38" s="111">
        <f>'VI. Prj. Budget-Uses'!A40</f>
        <v>22</v>
      </c>
      <c r="B38" s="111" t="str">
        <f>'VI. Prj. Budget-Uses'!B40</f>
        <v>Architect Fee - Supervision</v>
      </c>
      <c r="C38" s="98"/>
      <c r="D38" s="98"/>
      <c r="E38" s="235">
        <f>'VI. Prj. Budget-Uses'!I40</f>
        <v>0</v>
      </c>
      <c r="F38" s="95"/>
      <c r="G38" s="95"/>
      <c r="H38" s="95"/>
      <c r="I38" s="95"/>
      <c r="J38" s="95"/>
      <c r="K38" s="95"/>
      <c r="L38" s="29"/>
      <c r="M38" s="29"/>
      <c r="N38" s="95"/>
      <c r="O38" s="95"/>
      <c r="P38" s="95"/>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35">
        <f t="shared" si="8"/>
        <v>0</v>
      </c>
      <c r="BC38" s="466">
        <f t="shared" si="9"/>
        <v>0</v>
      </c>
    </row>
    <row r="39" spans="1:55" ht="15" customHeight="1" x14ac:dyDescent="0.35">
      <c r="A39" s="111">
        <f>'VI. Prj. Budget-Uses'!A41</f>
        <v>23</v>
      </c>
      <c r="B39" s="111" t="str">
        <f>'VI. Prj. Budget-Uses'!B41</f>
        <v>Building Permits</v>
      </c>
      <c r="C39" s="98"/>
      <c r="D39" s="98"/>
      <c r="E39" s="235">
        <f>'VI. Prj. Budget-Uses'!I41</f>
        <v>0</v>
      </c>
      <c r="F39" s="95"/>
      <c r="G39" s="95"/>
      <c r="H39" s="95"/>
      <c r="I39" s="95"/>
      <c r="J39" s="95"/>
      <c r="K39" s="95"/>
      <c r="L39" s="29"/>
      <c r="M39" s="29"/>
      <c r="N39" s="95"/>
      <c r="O39" s="95"/>
      <c r="P39" s="95"/>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35">
        <f t="shared" si="8"/>
        <v>0</v>
      </c>
      <c r="BC39" s="466">
        <f t="shared" si="9"/>
        <v>0</v>
      </c>
    </row>
    <row r="40" spans="1:55" ht="15" customHeight="1" x14ac:dyDescent="0.35">
      <c r="A40" s="111">
        <f>'VI. Prj. Budget-Uses'!A42</f>
        <v>24</v>
      </c>
      <c r="B40" s="111" t="str">
        <f>'VI. Prj. Budget-Uses'!B42</f>
        <v>Consulting</v>
      </c>
      <c r="C40" s="111"/>
      <c r="D40" s="111"/>
      <c r="E40" s="353">
        <f>'VI. Prj. Budget-Uses'!I42</f>
        <v>0</v>
      </c>
      <c r="F40" s="101"/>
      <c r="G40" s="101"/>
      <c r="H40" s="101"/>
      <c r="I40" s="101"/>
      <c r="J40" s="101"/>
      <c r="K40" s="101"/>
      <c r="L40" s="38"/>
      <c r="M40" s="38"/>
      <c r="N40" s="101"/>
      <c r="O40" s="101"/>
      <c r="P40" s="101"/>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53">
        <f t="shared" si="8"/>
        <v>0</v>
      </c>
      <c r="BC40" s="466">
        <f t="shared" si="9"/>
        <v>0</v>
      </c>
    </row>
    <row r="41" spans="1:55" ht="15" customHeight="1" x14ac:dyDescent="0.35">
      <c r="A41" s="111">
        <f>'VI. Prj. Budget-Uses'!A43</f>
        <v>25</v>
      </c>
      <c r="B41" s="111" t="str">
        <f>'VI. Prj. Budget-Uses'!B43</f>
        <v>Engineering</v>
      </c>
      <c r="C41" s="98"/>
      <c r="D41" s="98"/>
      <c r="E41" s="235">
        <f>'VI. Prj. Budget-Uses'!I43</f>
        <v>0</v>
      </c>
      <c r="F41" s="95"/>
      <c r="G41" s="95"/>
      <c r="H41" s="95"/>
      <c r="I41" s="95"/>
      <c r="J41" s="95"/>
      <c r="K41" s="95"/>
      <c r="L41" s="29"/>
      <c r="M41" s="29"/>
      <c r="N41" s="95"/>
      <c r="O41" s="95"/>
      <c r="P41" s="95"/>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35">
        <f t="shared" si="8"/>
        <v>0</v>
      </c>
      <c r="BC41" s="466">
        <f t="shared" si="9"/>
        <v>0</v>
      </c>
    </row>
    <row r="42" spans="1:55" ht="15" customHeight="1" x14ac:dyDescent="0.35">
      <c r="A42" s="111">
        <f>'VI. Prj. Budget-Uses'!A44</f>
        <v>26</v>
      </c>
      <c r="B42" s="111" t="str">
        <f>'VI. Prj. Budget-Uses'!B44</f>
        <v>Environmental Report</v>
      </c>
      <c r="C42" s="98"/>
      <c r="D42" s="98"/>
      <c r="E42" s="235">
        <f>'VI. Prj. Budget-Uses'!I44</f>
        <v>0</v>
      </c>
      <c r="F42" s="95"/>
      <c r="G42" s="95"/>
      <c r="H42" s="95"/>
      <c r="I42" s="95"/>
      <c r="J42" s="95"/>
      <c r="K42" s="95"/>
      <c r="L42" s="29"/>
      <c r="M42" s="29"/>
      <c r="N42" s="95"/>
      <c r="O42" s="95"/>
      <c r="P42" s="95"/>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35">
        <f t="shared" si="8"/>
        <v>0</v>
      </c>
      <c r="BC42" s="466">
        <f t="shared" si="9"/>
        <v>0</v>
      </c>
    </row>
    <row r="43" spans="1:55" ht="15" customHeight="1" x14ac:dyDescent="0.35">
      <c r="A43" s="111">
        <f>'VI. Prj. Budget-Uses'!A45</f>
        <v>27</v>
      </c>
      <c r="B43" s="111" t="str">
        <f>'VI. Prj. Budget-Uses'!B45</f>
        <v>Insurance</v>
      </c>
      <c r="C43" s="98"/>
      <c r="D43" s="98"/>
      <c r="E43" s="235">
        <f>'VI. Prj. Budget-Uses'!I45</f>
        <v>0</v>
      </c>
      <c r="F43" s="95"/>
      <c r="G43" s="95"/>
      <c r="H43" s="95"/>
      <c r="I43" s="95"/>
      <c r="J43" s="95"/>
      <c r="K43" s="95"/>
      <c r="L43" s="29"/>
      <c r="M43" s="29"/>
      <c r="N43" s="95"/>
      <c r="O43" s="95"/>
      <c r="P43" s="95"/>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35">
        <f t="shared" si="8"/>
        <v>0</v>
      </c>
      <c r="BC43" s="466">
        <f t="shared" si="9"/>
        <v>0</v>
      </c>
    </row>
    <row r="44" spans="1:55" ht="15" customHeight="1" x14ac:dyDescent="0.35">
      <c r="A44" s="111">
        <f>'VI. Prj. Budget-Uses'!A46</f>
        <v>28</v>
      </c>
      <c r="B44" s="111" t="str">
        <f>'VI. Prj. Budget-Uses'!B46</f>
        <v>Legal Fee</v>
      </c>
      <c r="C44" s="98"/>
      <c r="D44" s="98"/>
      <c r="E44" s="235">
        <f>'VI. Prj. Budget-Uses'!I46</f>
        <v>0</v>
      </c>
      <c r="F44" s="95"/>
      <c r="G44" s="95"/>
      <c r="H44" s="95"/>
      <c r="I44" s="95"/>
      <c r="J44" s="95"/>
      <c r="K44" s="95"/>
      <c r="L44" s="29"/>
      <c r="M44" s="29"/>
      <c r="N44" s="95"/>
      <c r="O44" s="95"/>
      <c r="P44" s="95"/>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35">
        <f t="shared" si="8"/>
        <v>0</v>
      </c>
      <c r="BC44" s="466">
        <f t="shared" si="9"/>
        <v>0</v>
      </c>
    </row>
    <row r="45" spans="1:55" ht="15" customHeight="1" x14ac:dyDescent="0.35">
      <c r="A45" s="111">
        <f>'VI. Prj. Budget-Uses'!A47</f>
        <v>29</v>
      </c>
      <c r="B45" s="111" t="str">
        <f>'VI. Prj. Budget-Uses'!B47</f>
        <v>Market Study</v>
      </c>
      <c r="C45" s="98"/>
      <c r="D45" s="98"/>
      <c r="E45" s="235">
        <f>'VI. Prj. Budget-Uses'!I47</f>
        <v>0</v>
      </c>
      <c r="F45" s="95"/>
      <c r="G45" s="95"/>
      <c r="H45" s="95"/>
      <c r="I45" s="95"/>
      <c r="J45" s="95"/>
      <c r="K45" s="95"/>
      <c r="L45" s="29"/>
      <c r="M45" s="29"/>
      <c r="N45" s="95"/>
      <c r="O45" s="95"/>
      <c r="P45" s="95"/>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35">
        <f t="shared" si="8"/>
        <v>0</v>
      </c>
      <c r="BC45" s="466">
        <f t="shared" si="9"/>
        <v>0</v>
      </c>
    </row>
    <row r="46" spans="1:55" ht="15" customHeight="1" x14ac:dyDescent="0.35">
      <c r="A46" s="111">
        <f>'VI. Prj. Budget-Uses'!A48</f>
        <v>30</v>
      </c>
      <c r="B46" s="111" t="str">
        <f>'VI. Prj. Budget-Uses'!B48</f>
        <v>Organizational Expenses</v>
      </c>
      <c r="C46" s="98"/>
      <c r="D46" s="98"/>
      <c r="E46" s="235">
        <f>'VI. Prj. Budget-Uses'!I48</f>
        <v>0</v>
      </c>
      <c r="F46" s="95"/>
      <c r="G46" s="95"/>
      <c r="H46" s="95"/>
      <c r="I46" s="95"/>
      <c r="J46" s="95"/>
      <c r="K46" s="95"/>
      <c r="L46" s="29"/>
      <c r="M46" s="29"/>
      <c r="N46" s="95"/>
      <c r="O46" s="95"/>
      <c r="P46" s="95"/>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35">
        <f t="shared" si="8"/>
        <v>0</v>
      </c>
      <c r="BC46" s="466">
        <f t="shared" si="9"/>
        <v>0</v>
      </c>
    </row>
    <row r="47" spans="1:55" ht="15" customHeight="1" x14ac:dyDescent="0.35">
      <c r="A47" s="111">
        <f>'VI. Prj. Budget-Uses'!A49</f>
        <v>31</v>
      </c>
      <c r="B47" s="111" t="str">
        <f>'VI. Prj. Budget-Uses'!B49</f>
        <v>Payment &amp; Perform. Bond - Owner Paid</v>
      </c>
      <c r="C47" s="98"/>
      <c r="D47" s="98"/>
      <c r="E47" s="235">
        <f>'VI. Prj. Budget-Uses'!I49</f>
        <v>0</v>
      </c>
      <c r="F47" s="95"/>
      <c r="G47" s="95"/>
      <c r="H47" s="95"/>
      <c r="I47" s="95"/>
      <c r="J47" s="95"/>
      <c r="K47" s="95"/>
      <c r="L47" s="29"/>
      <c r="M47" s="29"/>
      <c r="N47" s="95"/>
      <c r="O47" s="95"/>
      <c r="P47" s="95"/>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35">
        <f t="shared" si="8"/>
        <v>0</v>
      </c>
      <c r="BC47" s="466">
        <f t="shared" si="9"/>
        <v>0</v>
      </c>
    </row>
    <row r="48" spans="1:55" ht="15" customHeight="1" x14ac:dyDescent="0.35">
      <c r="A48" s="111">
        <f>'VI. Prj. Budget-Uses'!A50</f>
        <v>32</v>
      </c>
      <c r="B48" s="111" t="str">
        <f>'VI. Prj. Budget-Uses'!B50</f>
        <v>Taxes - Other</v>
      </c>
      <c r="C48" s="98"/>
      <c r="D48" s="98"/>
      <c r="E48" s="235">
        <f>'VI. Prj. Budget-Uses'!I50</f>
        <v>0</v>
      </c>
      <c r="F48" s="95"/>
      <c r="G48" s="95"/>
      <c r="H48" s="95"/>
      <c r="I48" s="95"/>
      <c r="J48" s="95"/>
      <c r="K48" s="95"/>
      <c r="L48" s="29"/>
      <c r="M48" s="29"/>
      <c r="N48" s="95"/>
      <c r="O48" s="95"/>
      <c r="P48" s="95"/>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35">
        <f t="shared" si="8"/>
        <v>0</v>
      </c>
      <c r="BC48" s="466">
        <f t="shared" si="9"/>
        <v>0</v>
      </c>
    </row>
    <row r="49" spans="1:55" ht="15" customHeight="1" x14ac:dyDescent="0.35">
      <c r="A49" s="111">
        <f>'VI. Prj. Budget-Uses'!A51</f>
        <v>33</v>
      </c>
      <c r="B49" s="111" t="str">
        <f>'VI. Prj. Budget-Uses'!B51</f>
        <v>Taxes - Real Property</v>
      </c>
      <c r="C49" s="98"/>
      <c r="D49" s="98"/>
      <c r="E49" s="235">
        <f>'VI. Prj. Budget-Uses'!I51</f>
        <v>0</v>
      </c>
      <c r="F49" s="95"/>
      <c r="G49" s="95"/>
      <c r="H49" s="95"/>
      <c r="I49" s="95"/>
      <c r="J49" s="95"/>
      <c r="K49" s="95"/>
      <c r="L49" s="29"/>
      <c r="M49" s="29"/>
      <c r="N49" s="95"/>
      <c r="O49" s="95"/>
      <c r="P49" s="95"/>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35">
        <f t="shared" si="8"/>
        <v>0</v>
      </c>
      <c r="BC49" s="466">
        <f t="shared" si="9"/>
        <v>0</v>
      </c>
    </row>
    <row r="50" spans="1:55" ht="15" customHeight="1" x14ac:dyDescent="0.35">
      <c r="A50" s="111">
        <f>'VI. Prj. Budget-Uses'!A52</f>
        <v>34</v>
      </c>
      <c r="B50" s="111" t="str">
        <f>'VI. Prj. Budget-Uses'!B52</f>
        <v>Survey and CPR</v>
      </c>
      <c r="C50" s="98"/>
      <c r="D50" s="100"/>
      <c r="E50" s="235">
        <f>'VI. Prj. Budget-Uses'!I52</f>
        <v>0</v>
      </c>
      <c r="F50" s="95"/>
      <c r="G50" s="95"/>
      <c r="H50" s="95"/>
      <c r="I50" s="95"/>
      <c r="J50" s="95"/>
      <c r="K50" s="95"/>
      <c r="L50" s="29"/>
      <c r="M50" s="29"/>
      <c r="N50" s="95"/>
      <c r="O50" s="95"/>
      <c r="P50" s="95"/>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35">
        <f t="shared" si="8"/>
        <v>0</v>
      </c>
      <c r="BC50" s="466">
        <f t="shared" si="9"/>
        <v>0</v>
      </c>
    </row>
    <row r="51" spans="1:55" ht="15" customHeight="1" x14ac:dyDescent="0.35">
      <c r="A51" s="111">
        <f>'VI. Prj. Budget-Uses'!A53</f>
        <v>35</v>
      </c>
      <c r="B51" s="111" t="str">
        <f>'VI. Prj. Budget-Uses'!B53</f>
        <v>Broker Fee</v>
      </c>
      <c r="C51" s="98"/>
      <c r="D51" s="100"/>
      <c r="E51" s="235">
        <f>'VI. Prj. Budget-Uses'!I53</f>
        <v>0</v>
      </c>
      <c r="F51" s="95"/>
      <c r="G51" s="95"/>
      <c r="H51" s="95"/>
      <c r="I51" s="95"/>
      <c r="J51" s="95"/>
      <c r="K51" s="95"/>
      <c r="L51" s="29"/>
      <c r="M51" s="29"/>
      <c r="N51" s="95"/>
      <c r="O51" s="95"/>
      <c r="P51" s="95"/>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35">
        <f t="shared" si="8"/>
        <v>0</v>
      </c>
      <c r="BC51" s="466">
        <f t="shared" ref="BC51:BC55" si="10">SUM(F51:BA51)</f>
        <v>0</v>
      </c>
    </row>
    <row r="52" spans="1:55" ht="15" customHeight="1" x14ac:dyDescent="0.35">
      <c r="A52" s="111">
        <f>'VI. Prj. Budget-Uses'!A54</f>
        <v>36</v>
      </c>
      <c r="B52" s="111" t="str">
        <f>'VI. Prj. Budget-Uses'!B54</f>
        <v>Utility Fees and Hook-up Charges</v>
      </c>
      <c r="C52" s="98"/>
      <c r="D52" s="100"/>
      <c r="E52" s="235">
        <f>'VI. Prj. Budget-Uses'!I54</f>
        <v>0</v>
      </c>
      <c r="F52" s="95"/>
      <c r="G52" s="95"/>
      <c r="H52" s="95"/>
      <c r="I52" s="95"/>
      <c r="J52" s="95"/>
      <c r="K52" s="95"/>
      <c r="L52" s="29"/>
      <c r="M52" s="29"/>
      <c r="N52" s="95"/>
      <c r="O52" s="95"/>
      <c r="P52" s="95"/>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35">
        <f t="shared" si="8"/>
        <v>0</v>
      </c>
      <c r="BC52" s="466">
        <f t="shared" si="10"/>
        <v>0</v>
      </c>
    </row>
    <row r="53" spans="1:55" ht="15" customHeight="1" x14ac:dyDescent="0.35">
      <c r="A53" s="98">
        <f>'VI. Prj. Budget-Uses'!A55</f>
        <v>37</v>
      </c>
      <c r="B53" s="98" t="str">
        <f>'VI. Prj. Budget-Uses'!B55</f>
        <v>Other:</v>
      </c>
      <c r="C53" s="98"/>
      <c r="D53" s="350">
        <f>'VI. Prj. Budget-Uses'!C55</f>
        <v>0</v>
      </c>
      <c r="E53" s="235">
        <f>'VI. Prj. Budget-Uses'!I55</f>
        <v>0</v>
      </c>
      <c r="F53" s="95"/>
      <c r="G53" s="95"/>
      <c r="H53" s="95"/>
      <c r="I53" s="95"/>
      <c r="J53" s="95"/>
      <c r="K53" s="95"/>
      <c r="L53" s="29"/>
      <c r="M53" s="29"/>
      <c r="N53" s="95"/>
      <c r="O53" s="95"/>
      <c r="P53" s="95"/>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35">
        <f t="shared" si="8"/>
        <v>0</v>
      </c>
      <c r="BC53" s="466">
        <f t="shared" si="10"/>
        <v>0</v>
      </c>
    </row>
    <row r="54" spans="1:55" ht="15" customHeight="1" x14ac:dyDescent="0.35">
      <c r="A54" s="98">
        <f>'VI. Prj. Budget-Uses'!A56</f>
        <v>38</v>
      </c>
      <c r="B54" s="98" t="str">
        <f>'VI. Prj. Budget-Uses'!B56</f>
        <v>Other:</v>
      </c>
      <c r="C54" s="98"/>
      <c r="D54" s="350">
        <f>'VI. Prj. Budget-Uses'!C56</f>
        <v>0</v>
      </c>
      <c r="E54" s="235">
        <f>'VI. Prj. Budget-Uses'!I56</f>
        <v>0</v>
      </c>
      <c r="F54" s="95"/>
      <c r="G54" s="95"/>
      <c r="H54" s="95"/>
      <c r="I54" s="95"/>
      <c r="J54" s="95"/>
      <c r="K54" s="95"/>
      <c r="L54" s="29"/>
      <c r="M54" s="29"/>
      <c r="N54" s="95"/>
      <c r="O54" s="95"/>
      <c r="P54" s="95"/>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35">
        <f t="shared" si="8"/>
        <v>0</v>
      </c>
      <c r="BC54" s="466">
        <f t="shared" si="10"/>
        <v>0</v>
      </c>
    </row>
    <row r="55" spans="1:55" ht="15" customHeight="1" x14ac:dyDescent="0.35">
      <c r="A55" s="108">
        <f>'VI. Prj. Budget-Uses'!A57</f>
        <v>39</v>
      </c>
      <c r="B55" s="108" t="str">
        <f>'VI. Prj. Budget-Uses'!B57</f>
        <v>Other:</v>
      </c>
      <c r="C55" s="108"/>
      <c r="D55" s="363">
        <f>'VI. Prj. Budget-Uses'!C57</f>
        <v>0</v>
      </c>
      <c r="E55" s="288">
        <f>'VI. Prj. Budget-Uses'!I57</f>
        <v>0</v>
      </c>
      <c r="F55" s="23"/>
      <c r="G55" s="23"/>
      <c r="H55" s="23"/>
      <c r="I55" s="23"/>
      <c r="J55" s="23"/>
      <c r="K55" s="23"/>
      <c r="L55" s="3"/>
      <c r="M55" s="3"/>
      <c r="N55" s="23"/>
      <c r="O55" s="23"/>
      <c r="P55" s="2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288">
        <f t="shared" si="8"/>
        <v>0</v>
      </c>
      <c r="BC55" s="495">
        <f t="shared" si="10"/>
        <v>0</v>
      </c>
    </row>
    <row r="56" spans="1:55" s="107" customFormat="1" ht="15" customHeight="1" x14ac:dyDescent="0.3">
      <c r="A56" s="195"/>
      <c r="B56" s="272"/>
      <c r="C56" s="272"/>
      <c r="D56" s="336" t="str">
        <f>'VI. Prj. Budget-Uses'!C58</f>
        <v>Subtotal: Interim &amp; Soft</v>
      </c>
      <c r="E56" s="296">
        <f>'VI. Prj. Budget-Uses'!I58</f>
        <v>0</v>
      </c>
      <c r="F56" s="294">
        <f t="shared" ref="F56:BA56" si="11">SUM(F34:F55)</f>
        <v>0</v>
      </c>
      <c r="G56" s="294">
        <f t="shared" si="11"/>
        <v>0</v>
      </c>
      <c r="H56" s="294">
        <f t="shared" si="11"/>
        <v>0</v>
      </c>
      <c r="I56" s="294">
        <f t="shared" si="11"/>
        <v>0</v>
      </c>
      <c r="J56" s="294">
        <f t="shared" si="11"/>
        <v>0</v>
      </c>
      <c r="K56" s="294">
        <f t="shared" si="11"/>
        <v>0</v>
      </c>
      <c r="L56" s="296">
        <f t="shared" si="11"/>
        <v>0</v>
      </c>
      <c r="M56" s="296">
        <f t="shared" si="11"/>
        <v>0</v>
      </c>
      <c r="N56" s="294">
        <f t="shared" si="11"/>
        <v>0</v>
      </c>
      <c r="O56" s="294">
        <f t="shared" si="11"/>
        <v>0</v>
      </c>
      <c r="P56" s="294">
        <f t="shared" si="11"/>
        <v>0</v>
      </c>
      <c r="Q56" s="296">
        <f t="shared" si="11"/>
        <v>0</v>
      </c>
      <c r="R56" s="296">
        <f t="shared" si="11"/>
        <v>0</v>
      </c>
      <c r="S56" s="296">
        <f t="shared" si="11"/>
        <v>0</v>
      </c>
      <c r="T56" s="296">
        <f t="shared" si="11"/>
        <v>0</v>
      </c>
      <c r="U56" s="296">
        <f t="shared" si="11"/>
        <v>0</v>
      </c>
      <c r="V56" s="296">
        <f t="shared" si="11"/>
        <v>0</v>
      </c>
      <c r="W56" s="296">
        <f t="shared" si="11"/>
        <v>0</v>
      </c>
      <c r="X56" s="296">
        <f t="shared" si="11"/>
        <v>0</v>
      </c>
      <c r="Y56" s="296">
        <f t="shared" si="11"/>
        <v>0</v>
      </c>
      <c r="Z56" s="296">
        <f t="shared" si="11"/>
        <v>0</v>
      </c>
      <c r="AA56" s="296">
        <f t="shared" si="11"/>
        <v>0</v>
      </c>
      <c r="AB56" s="296">
        <f t="shared" si="11"/>
        <v>0</v>
      </c>
      <c r="AC56" s="296">
        <f t="shared" si="11"/>
        <v>0</v>
      </c>
      <c r="AD56" s="296">
        <f t="shared" si="11"/>
        <v>0</v>
      </c>
      <c r="AE56" s="296">
        <f t="shared" si="11"/>
        <v>0</v>
      </c>
      <c r="AF56" s="296">
        <f t="shared" si="11"/>
        <v>0</v>
      </c>
      <c r="AG56" s="296">
        <f t="shared" si="11"/>
        <v>0</v>
      </c>
      <c r="AH56" s="296">
        <f t="shared" si="11"/>
        <v>0</v>
      </c>
      <c r="AI56" s="296">
        <f t="shared" si="11"/>
        <v>0</v>
      </c>
      <c r="AJ56" s="296">
        <f t="shared" si="11"/>
        <v>0</v>
      </c>
      <c r="AK56" s="296">
        <f t="shared" si="11"/>
        <v>0</v>
      </c>
      <c r="AL56" s="296">
        <f t="shared" si="11"/>
        <v>0</v>
      </c>
      <c r="AM56" s="296">
        <f t="shared" si="11"/>
        <v>0</v>
      </c>
      <c r="AN56" s="296">
        <f t="shared" si="11"/>
        <v>0</v>
      </c>
      <c r="AO56" s="296">
        <f t="shared" si="11"/>
        <v>0</v>
      </c>
      <c r="AP56" s="296">
        <f t="shared" si="11"/>
        <v>0</v>
      </c>
      <c r="AQ56" s="296">
        <f t="shared" si="11"/>
        <v>0</v>
      </c>
      <c r="AR56" s="296">
        <f t="shared" si="11"/>
        <v>0</v>
      </c>
      <c r="AS56" s="296">
        <f t="shared" si="11"/>
        <v>0</v>
      </c>
      <c r="AT56" s="296">
        <f t="shared" si="11"/>
        <v>0</v>
      </c>
      <c r="AU56" s="296">
        <f t="shared" si="11"/>
        <v>0</v>
      </c>
      <c r="AV56" s="296">
        <f t="shared" si="11"/>
        <v>0</v>
      </c>
      <c r="AW56" s="296">
        <f t="shared" si="11"/>
        <v>0</v>
      </c>
      <c r="AX56" s="296">
        <f t="shared" si="11"/>
        <v>0</v>
      </c>
      <c r="AY56" s="296">
        <f t="shared" si="11"/>
        <v>0</v>
      </c>
      <c r="AZ56" s="296">
        <f t="shared" si="11"/>
        <v>0</v>
      </c>
      <c r="BA56" s="296">
        <f t="shared" si="11"/>
        <v>0</v>
      </c>
      <c r="BB56" s="296">
        <f t="shared" si="8"/>
        <v>0</v>
      </c>
      <c r="BC56" s="494">
        <f>SUM(F56:BA56)</f>
        <v>0</v>
      </c>
    </row>
    <row r="57" spans="1:55" ht="5.15" customHeight="1" x14ac:dyDescent="0.35">
      <c r="A57" s="109"/>
      <c r="E57" s="293"/>
      <c r="F57" s="253"/>
      <c r="G57" s="253"/>
      <c r="H57" s="253"/>
      <c r="I57" s="253"/>
      <c r="J57" s="253"/>
      <c r="K57" s="253"/>
      <c r="L57" s="269"/>
      <c r="M57" s="269"/>
      <c r="N57" s="253"/>
      <c r="O57" s="253"/>
      <c r="P57" s="253"/>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93"/>
      <c r="BC57" s="466"/>
    </row>
    <row r="58" spans="1:55" ht="15" customHeight="1" x14ac:dyDescent="0.35">
      <c r="A58" s="252" t="str">
        <f>'VI. Prj. Budget-Uses'!A60</f>
        <v>Financing and Syndication Costs:</v>
      </c>
      <c r="B58" s="107"/>
      <c r="C58" s="107"/>
      <c r="D58" s="107"/>
      <c r="E58" s="293"/>
      <c r="F58" s="253"/>
      <c r="G58" s="253"/>
      <c r="H58" s="253"/>
      <c r="I58" s="253"/>
      <c r="J58" s="253"/>
      <c r="K58" s="253"/>
      <c r="L58" s="269"/>
      <c r="M58" s="269"/>
      <c r="N58" s="253"/>
      <c r="O58" s="253"/>
      <c r="P58" s="253"/>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93"/>
      <c r="BC58" s="466"/>
    </row>
    <row r="59" spans="1:55" ht="15" customHeight="1" x14ac:dyDescent="0.35">
      <c r="A59" s="111">
        <f>'VI. Prj. Budget-Uses'!A61</f>
        <v>40</v>
      </c>
      <c r="B59" s="111" t="str">
        <f>'VI. Prj. Budget-Uses'!B61</f>
        <v>Bond Financing Costs</v>
      </c>
      <c r="C59" s="111"/>
      <c r="D59" s="111"/>
      <c r="E59" s="353">
        <f>'VI. Prj. Budget-Uses'!I61</f>
        <v>0</v>
      </c>
      <c r="F59" s="95"/>
      <c r="G59" s="101"/>
      <c r="H59" s="101"/>
      <c r="I59" s="101"/>
      <c r="J59" s="101"/>
      <c r="K59" s="101"/>
      <c r="L59" s="38"/>
      <c r="M59" s="38"/>
      <c r="N59" s="101"/>
      <c r="O59" s="101"/>
      <c r="P59" s="101"/>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53">
        <f t="shared" ref="BB59:BB75" si="12">IF(BC59=E59,BC59,"ERROR")</f>
        <v>0</v>
      </c>
      <c r="BC59" s="466">
        <f t="shared" ref="BC59:BC75" si="13">SUM(F59:BA59)</f>
        <v>0</v>
      </c>
    </row>
    <row r="60" spans="1:55" ht="15" customHeight="1" x14ac:dyDescent="0.35">
      <c r="A60" s="111">
        <f>'VI. Prj. Budget-Uses'!A62</f>
        <v>41</v>
      </c>
      <c r="B60" s="111" t="str">
        <f>'VI. Prj. Budget-Uses'!B62</f>
        <v>Construction Loan - Fees</v>
      </c>
      <c r="C60" s="98"/>
      <c r="D60" s="98"/>
      <c r="E60" s="235">
        <f>'VI. Prj. Budget-Uses'!I62</f>
        <v>0</v>
      </c>
      <c r="F60" s="95"/>
      <c r="G60" s="95"/>
      <c r="H60" s="95"/>
      <c r="I60" s="95"/>
      <c r="J60" s="95"/>
      <c r="K60" s="95"/>
      <c r="L60" s="29"/>
      <c r="M60" s="29"/>
      <c r="N60" s="95"/>
      <c r="O60" s="95"/>
      <c r="P60" s="95"/>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35">
        <f t="shared" si="12"/>
        <v>0</v>
      </c>
      <c r="BC60" s="466">
        <f t="shared" si="13"/>
        <v>0</v>
      </c>
    </row>
    <row r="61" spans="1:55" ht="15" customHeight="1" x14ac:dyDescent="0.35">
      <c r="A61" s="111">
        <f>'VI. Prj. Budget-Uses'!A63</f>
        <v>42</v>
      </c>
      <c r="B61" s="111" t="str">
        <f>'VI. Prj. Budget-Uses'!B63</f>
        <v>Construction Loan - Interest</v>
      </c>
      <c r="C61" s="98"/>
      <c r="D61" s="98"/>
      <c r="E61" s="235">
        <f>'VI. Prj. Budget-Uses'!I63</f>
        <v>0</v>
      </c>
      <c r="F61" s="95"/>
      <c r="G61" s="95"/>
      <c r="H61" s="95"/>
      <c r="I61" s="95"/>
      <c r="J61" s="95"/>
      <c r="K61" s="95"/>
      <c r="L61" s="29"/>
      <c r="M61" s="29"/>
      <c r="N61" s="95"/>
      <c r="O61" s="95"/>
      <c r="P61" s="95"/>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35">
        <f t="shared" si="12"/>
        <v>0</v>
      </c>
      <c r="BC61" s="466">
        <f t="shared" si="13"/>
        <v>0</v>
      </c>
    </row>
    <row r="62" spans="1:55" ht="15" customHeight="1" x14ac:dyDescent="0.35">
      <c r="A62" s="111">
        <f>'VI. Prj. Budget-Uses'!A64</f>
        <v>43</v>
      </c>
      <c r="B62" s="111" t="str">
        <f>'VI. Prj. Budget-Uses'!B64</f>
        <v>Credit Report</v>
      </c>
      <c r="C62" s="98"/>
      <c r="D62" s="98"/>
      <c r="E62" s="235">
        <f>'VI. Prj. Budget-Uses'!I64</f>
        <v>0</v>
      </c>
      <c r="F62" s="95"/>
      <c r="G62" s="95"/>
      <c r="H62" s="95"/>
      <c r="I62" s="95"/>
      <c r="J62" s="95"/>
      <c r="K62" s="95"/>
      <c r="L62" s="29"/>
      <c r="M62" s="29"/>
      <c r="N62" s="95"/>
      <c r="O62" s="95"/>
      <c r="P62" s="95"/>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35">
        <f t="shared" si="12"/>
        <v>0</v>
      </c>
      <c r="BC62" s="466">
        <f t="shared" si="13"/>
        <v>0</v>
      </c>
    </row>
    <row r="63" spans="1:55" ht="15" customHeight="1" x14ac:dyDescent="0.35">
      <c r="A63" s="111">
        <f>'VI. Prj. Budget-Uses'!A65</f>
        <v>44</v>
      </c>
      <c r="B63" s="111" t="str">
        <f>'VI. Prj. Budget-Uses'!B65</f>
        <v>Legal Fee - Financing</v>
      </c>
      <c r="C63" s="98"/>
      <c r="D63" s="98"/>
      <c r="E63" s="235">
        <f>'VI. Prj. Budget-Uses'!I65</f>
        <v>0</v>
      </c>
      <c r="F63" s="95"/>
      <c r="G63" s="95"/>
      <c r="H63" s="95"/>
      <c r="I63" s="95"/>
      <c r="J63" s="95"/>
      <c r="K63" s="95"/>
      <c r="L63" s="29"/>
      <c r="M63" s="29"/>
      <c r="N63" s="95"/>
      <c r="O63" s="95"/>
      <c r="P63" s="95"/>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35">
        <f t="shared" si="12"/>
        <v>0</v>
      </c>
      <c r="BC63" s="466">
        <f t="shared" si="13"/>
        <v>0</v>
      </c>
    </row>
    <row r="64" spans="1:55" ht="15" customHeight="1" x14ac:dyDescent="0.35">
      <c r="A64" s="111">
        <f>'VI. Prj. Budget-Uses'!A66</f>
        <v>45</v>
      </c>
      <c r="B64" s="111" t="str">
        <f>'VI. Prj. Budget-Uses'!B66</f>
        <v>Lender/Investor Inspection Fee</v>
      </c>
      <c r="C64" s="98"/>
      <c r="D64" s="98"/>
      <c r="E64" s="235">
        <f>'VI. Prj. Budget-Uses'!I66</f>
        <v>0</v>
      </c>
      <c r="F64" s="95"/>
      <c r="G64" s="95"/>
      <c r="H64" s="95"/>
      <c r="I64" s="95"/>
      <c r="J64" s="95"/>
      <c r="K64" s="95"/>
      <c r="L64" s="29"/>
      <c r="M64" s="29"/>
      <c r="N64" s="95"/>
      <c r="O64" s="95"/>
      <c r="P64" s="95"/>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35">
        <f t="shared" si="12"/>
        <v>0</v>
      </c>
      <c r="BC64" s="466">
        <f t="shared" si="13"/>
        <v>0</v>
      </c>
    </row>
    <row r="65" spans="1:55" ht="15" customHeight="1" x14ac:dyDescent="0.35">
      <c r="A65" s="111">
        <f>'VI. Prj. Budget-Uses'!A67</f>
        <v>46</v>
      </c>
      <c r="B65" s="111" t="str">
        <f>'VI. Prj. Budget-Uses'!B67</f>
        <v>Permanent Loan - Enhancement Fee</v>
      </c>
      <c r="C65" s="98"/>
      <c r="D65" s="98"/>
      <c r="E65" s="235">
        <f>'VI. Prj. Budget-Uses'!I67</f>
        <v>0</v>
      </c>
      <c r="F65" s="95"/>
      <c r="G65" s="95"/>
      <c r="H65" s="95"/>
      <c r="I65" s="95"/>
      <c r="J65" s="95"/>
      <c r="K65" s="95"/>
      <c r="L65" s="29"/>
      <c r="M65" s="29"/>
      <c r="N65" s="95"/>
      <c r="O65" s="95"/>
      <c r="P65" s="95"/>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35">
        <f t="shared" si="12"/>
        <v>0</v>
      </c>
      <c r="BC65" s="466">
        <f t="shared" si="13"/>
        <v>0</v>
      </c>
    </row>
    <row r="66" spans="1:55" ht="15" customHeight="1" x14ac:dyDescent="0.35">
      <c r="A66" s="111">
        <f>'VI. Prj. Budget-Uses'!A68</f>
        <v>47</v>
      </c>
      <c r="B66" s="111" t="str">
        <f>'VI. Prj. Budget-Uses'!B68</f>
        <v>Permanent Loan - Fee</v>
      </c>
      <c r="C66" s="98"/>
      <c r="D66" s="98"/>
      <c r="E66" s="235">
        <f>'VI. Prj. Budget-Uses'!I68</f>
        <v>0</v>
      </c>
      <c r="F66" s="95"/>
      <c r="G66" s="95"/>
      <c r="H66" s="95"/>
      <c r="I66" s="95"/>
      <c r="J66" s="95"/>
      <c r="K66" s="95"/>
      <c r="L66" s="29"/>
      <c r="M66" s="29"/>
      <c r="N66" s="95"/>
      <c r="O66" s="95"/>
      <c r="P66" s="95"/>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35">
        <f t="shared" si="12"/>
        <v>0</v>
      </c>
      <c r="BC66" s="466">
        <f t="shared" si="13"/>
        <v>0</v>
      </c>
    </row>
    <row r="67" spans="1:55" ht="15" customHeight="1" x14ac:dyDescent="0.35">
      <c r="A67" s="111">
        <f>'VI. Prj. Budget-Uses'!A69</f>
        <v>48</v>
      </c>
      <c r="B67" s="111" t="str">
        <f>'VI. Prj. Budget-Uses'!B69</f>
        <v>Tax Opinion</v>
      </c>
      <c r="C67" s="98"/>
      <c r="D67" s="98"/>
      <c r="E67" s="235">
        <f>'VI. Prj. Budget-Uses'!I69</f>
        <v>0</v>
      </c>
      <c r="F67" s="95"/>
      <c r="G67" s="95"/>
      <c r="H67" s="95"/>
      <c r="I67" s="95"/>
      <c r="J67" s="95"/>
      <c r="K67" s="95"/>
      <c r="L67" s="29"/>
      <c r="M67" s="29"/>
      <c r="N67" s="95"/>
      <c r="O67" s="95"/>
      <c r="P67" s="95"/>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35">
        <f t="shared" si="12"/>
        <v>0</v>
      </c>
      <c r="BC67" s="466">
        <f t="shared" si="13"/>
        <v>0</v>
      </c>
    </row>
    <row r="68" spans="1:55" ht="15" customHeight="1" x14ac:dyDescent="0.35">
      <c r="A68" s="111">
        <f>'VI. Prj. Budget-Uses'!A70</f>
        <v>49</v>
      </c>
      <c r="B68" s="111" t="str">
        <f>'VI. Prj. Budget-Uses'!B70</f>
        <v>Title, Escrow &amp; Recording</v>
      </c>
      <c r="C68" s="98"/>
      <c r="D68" s="350"/>
      <c r="E68" s="235">
        <f>'VI. Prj. Budget-Uses'!I70</f>
        <v>0</v>
      </c>
      <c r="F68" s="95"/>
      <c r="G68" s="95"/>
      <c r="H68" s="95"/>
      <c r="I68" s="95"/>
      <c r="J68" s="95"/>
      <c r="K68" s="95"/>
      <c r="L68" s="29"/>
      <c r="M68" s="29"/>
      <c r="N68" s="95"/>
      <c r="O68" s="95"/>
      <c r="P68" s="95"/>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35">
        <f t="shared" si="12"/>
        <v>0</v>
      </c>
      <c r="BC68" s="466">
        <f t="shared" si="13"/>
        <v>0</v>
      </c>
    </row>
    <row r="69" spans="1:55" ht="15" customHeight="1" x14ac:dyDescent="0.35">
      <c r="A69" s="111">
        <f>'VI. Prj. Budget-Uses'!A71</f>
        <v>50</v>
      </c>
      <c r="B69" s="111" t="str">
        <f>'VI. Prj. Budget-Uses'!B71</f>
        <v>DURF Loan Origination Fee</v>
      </c>
      <c r="C69" s="98"/>
      <c r="D69" s="350"/>
      <c r="E69" s="235">
        <f>'VI. Prj. Budget-Uses'!I71</f>
        <v>0</v>
      </c>
      <c r="F69" s="95"/>
      <c r="G69" s="95"/>
      <c r="H69" s="95"/>
      <c r="I69" s="95"/>
      <c r="J69" s="95"/>
      <c r="K69" s="95"/>
      <c r="L69" s="29"/>
      <c r="M69" s="29"/>
      <c r="N69" s="95"/>
      <c r="O69" s="95"/>
      <c r="P69" s="95"/>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35">
        <f t="shared" si="12"/>
        <v>0</v>
      </c>
      <c r="BC69" s="466">
        <f t="shared" si="13"/>
        <v>0</v>
      </c>
    </row>
    <row r="70" spans="1:55" ht="15" customHeight="1" x14ac:dyDescent="0.35">
      <c r="A70" s="111">
        <f>'VI. Prj. Budget-Uses'!A72</f>
        <v>51</v>
      </c>
      <c r="B70" s="111" t="str">
        <f>'VI. Prj. Budget-Uses'!B72</f>
        <v>DURF Loan Interest</v>
      </c>
      <c r="C70" s="98"/>
      <c r="D70" s="350"/>
      <c r="E70" s="235">
        <f>'VI. Prj. Budget-Uses'!I72</f>
        <v>0</v>
      </c>
      <c r="F70" s="95"/>
      <c r="G70" s="95"/>
      <c r="H70" s="95"/>
      <c r="I70" s="95"/>
      <c r="J70" s="95"/>
      <c r="K70" s="95"/>
      <c r="L70" s="29"/>
      <c r="M70" s="29"/>
      <c r="N70" s="95"/>
      <c r="O70" s="95"/>
      <c r="P70" s="95"/>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35">
        <f t="shared" ref="BB70:BB71" si="14">IF(BC70=E70,BC70,"ERROR")</f>
        <v>0</v>
      </c>
      <c r="BC70" s="466">
        <f t="shared" ref="BC70:BC71" si="15">SUM(F70:BA70)</f>
        <v>0</v>
      </c>
    </row>
    <row r="71" spans="1:55" ht="15" customHeight="1" x14ac:dyDescent="0.35">
      <c r="A71" s="111">
        <f>'VI. Prj. Budget-Uses'!A73</f>
        <v>52</v>
      </c>
      <c r="B71" s="111" t="str">
        <f>'VI. Prj. Budget-Uses'!B73</f>
        <v>HHFDC Administrative Fee</v>
      </c>
      <c r="C71" s="98"/>
      <c r="D71" s="350"/>
      <c r="E71" s="235">
        <f>'VI. Prj. Budget-Uses'!I73</f>
        <v>0</v>
      </c>
      <c r="F71" s="95"/>
      <c r="G71" s="95"/>
      <c r="H71" s="95"/>
      <c r="I71" s="95"/>
      <c r="J71" s="95"/>
      <c r="K71" s="95"/>
      <c r="L71" s="29"/>
      <c r="M71" s="29"/>
      <c r="N71" s="95"/>
      <c r="O71" s="95"/>
      <c r="P71" s="95"/>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35">
        <f t="shared" si="14"/>
        <v>0</v>
      </c>
      <c r="BC71" s="466">
        <f t="shared" si="15"/>
        <v>0</v>
      </c>
    </row>
    <row r="72" spans="1:55" ht="15" customHeight="1" x14ac:dyDescent="0.35">
      <c r="A72" s="154">
        <f>'VI. Prj. Budget-Uses'!A74</f>
        <v>53</v>
      </c>
      <c r="B72" s="98" t="str">
        <f>'VI. Prj. Budget-Uses'!B74</f>
        <v>Other:</v>
      </c>
      <c r="C72" s="98"/>
      <c r="D72" s="350">
        <f>'VI. Prj. Budget-Uses'!C74</f>
        <v>0</v>
      </c>
      <c r="E72" s="235">
        <f>'VI. Prj. Budget-Uses'!I74</f>
        <v>0</v>
      </c>
      <c r="F72" s="95"/>
      <c r="G72" s="95"/>
      <c r="H72" s="95"/>
      <c r="I72" s="95"/>
      <c r="J72" s="95"/>
      <c r="K72" s="95"/>
      <c r="L72" s="29"/>
      <c r="M72" s="29"/>
      <c r="N72" s="95"/>
      <c r="O72" s="95"/>
      <c r="P72" s="95"/>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35">
        <f t="shared" si="12"/>
        <v>0</v>
      </c>
      <c r="BC72" s="466">
        <f t="shared" si="13"/>
        <v>0</v>
      </c>
    </row>
    <row r="73" spans="1:55" ht="15" customHeight="1" x14ac:dyDescent="0.35">
      <c r="A73" s="154">
        <f>'VI. Prj. Budget-Uses'!A75</f>
        <v>54</v>
      </c>
      <c r="B73" s="98" t="str">
        <f>'VI. Prj. Budget-Uses'!B75</f>
        <v>Other:</v>
      </c>
      <c r="C73" s="98"/>
      <c r="D73" s="350">
        <f>'VI. Prj. Budget-Uses'!C75</f>
        <v>0</v>
      </c>
      <c r="E73" s="235">
        <f>'VI. Prj. Budget-Uses'!I75</f>
        <v>0</v>
      </c>
      <c r="F73" s="95"/>
      <c r="G73" s="95"/>
      <c r="H73" s="95"/>
      <c r="I73" s="95"/>
      <c r="J73" s="95"/>
      <c r="K73" s="95"/>
      <c r="L73" s="29"/>
      <c r="M73" s="29"/>
      <c r="N73" s="95"/>
      <c r="O73" s="95"/>
      <c r="P73" s="95"/>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35">
        <f t="shared" si="12"/>
        <v>0</v>
      </c>
      <c r="BC73" s="466">
        <f t="shared" si="13"/>
        <v>0</v>
      </c>
    </row>
    <row r="74" spans="1:55" ht="15" customHeight="1" x14ac:dyDescent="0.35">
      <c r="A74" s="148">
        <f>'VI. Prj. Budget-Uses'!A76</f>
        <v>55</v>
      </c>
      <c r="B74" s="108" t="str">
        <f>'VI. Prj. Budget-Uses'!B76</f>
        <v>Other:</v>
      </c>
      <c r="C74" s="108"/>
      <c r="D74" s="351">
        <f>'VI. Prj. Budget-Uses'!C76</f>
        <v>0</v>
      </c>
      <c r="E74" s="293">
        <f>'VI. Prj. Budget-Uses'!I76</f>
        <v>0</v>
      </c>
      <c r="F74" s="23"/>
      <c r="G74" s="23"/>
      <c r="H74" s="23"/>
      <c r="I74" s="23"/>
      <c r="J74" s="23"/>
      <c r="K74" s="23"/>
      <c r="L74" s="3"/>
      <c r="M74" s="3"/>
      <c r="N74" s="23"/>
      <c r="O74" s="23"/>
      <c r="P74" s="2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288">
        <f t="shared" si="12"/>
        <v>0</v>
      </c>
      <c r="BC74" s="493">
        <f t="shared" si="13"/>
        <v>0</v>
      </c>
    </row>
    <row r="75" spans="1:55" s="107" customFormat="1" ht="15" customHeight="1" x14ac:dyDescent="0.3">
      <c r="A75" s="195"/>
      <c r="B75" s="272"/>
      <c r="C75" s="272"/>
      <c r="D75" s="272" t="str">
        <f>'VI. Prj. Budget-Uses'!C77</f>
        <v>Subtotal: Financing &amp; Syndication</v>
      </c>
      <c r="E75" s="296">
        <f>'VI. Prj. Budget-Uses'!I77</f>
        <v>0</v>
      </c>
      <c r="F75" s="294">
        <f>SUM(F59:F74)</f>
        <v>0</v>
      </c>
      <c r="G75" s="294">
        <f t="shared" ref="G75:AC75" si="16">SUM(G59:G74)</f>
        <v>0</v>
      </c>
      <c r="H75" s="294">
        <f t="shared" si="16"/>
        <v>0</v>
      </c>
      <c r="I75" s="294">
        <f t="shared" si="16"/>
        <v>0</v>
      </c>
      <c r="J75" s="294">
        <f t="shared" si="16"/>
        <v>0</v>
      </c>
      <c r="K75" s="294">
        <f t="shared" si="16"/>
        <v>0</v>
      </c>
      <c r="L75" s="296">
        <f t="shared" si="16"/>
        <v>0</v>
      </c>
      <c r="M75" s="296">
        <f t="shared" si="16"/>
        <v>0</v>
      </c>
      <c r="N75" s="294">
        <f t="shared" si="16"/>
        <v>0</v>
      </c>
      <c r="O75" s="294">
        <f t="shared" si="16"/>
        <v>0</v>
      </c>
      <c r="P75" s="294">
        <f t="shared" si="16"/>
        <v>0</v>
      </c>
      <c r="Q75" s="296">
        <f t="shared" si="16"/>
        <v>0</v>
      </c>
      <c r="R75" s="296">
        <f t="shared" si="16"/>
        <v>0</v>
      </c>
      <c r="S75" s="296">
        <f t="shared" si="16"/>
        <v>0</v>
      </c>
      <c r="T75" s="296">
        <f t="shared" si="16"/>
        <v>0</v>
      </c>
      <c r="U75" s="296">
        <f t="shared" si="16"/>
        <v>0</v>
      </c>
      <c r="V75" s="296">
        <f t="shared" si="16"/>
        <v>0</v>
      </c>
      <c r="W75" s="296">
        <f t="shared" si="16"/>
        <v>0</v>
      </c>
      <c r="X75" s="296">
        <f t="shared" si="16"/>
        <v>0</v>
      </c>
      <c r="Y75" s="296">
        <f t="shared" si="16"/>
        <v>0</v>
      </c>
      <c r="Z75" s="296">
        <f t="shared" si="16"/>
        <v>0</v>
      </c>
      <c r="AA75" s="296">
        <f t="shared" si="16"/>
        <v>0</v>
      </c>
      <c r="AB75" s="296">
        <f t="shared" si="16"/>
        <v>0</v>
      </c>
      <c r="AC75" s="296">
        <f t="shared" si="16"/>
        <v>0</v>
      </c>
      <c r="AD75" s="296">
        <f t="shared" ref="AD75:AE75" si="17">SUM(AD59:AD74)</f>
        <v>0</v>
      </c>
      <c r="AE75" s="296">
        <f t="shared" si="17"/>
        <v>0</v>
      </c>
      <c r="AF75" s="296">
        <f t="shared" ref="AF75:AH75" si="18">SUM(AF59:AF74)</f>
        <v>0</v>
      </c>
      <c r="AG75" s="296">
        <f t="shared" si="18"/>
        <v>0</v>
      </c>
      <c r="AH75" s="296">
        <f t="shared" si="18"/>
        <v>0</v>
      </c>
      <c r="AI75" s="296">
        <f t="shared" ref="AI75:BA75" si="19">SUM(AI59:AI74)</f>
        <v>0</v>
      </c>
      <c r="AJ75" s="296">
        <f t="shared" si="19"/>
        <v>0</v>
      </c>
      <c r="AK75" s="296">
        <f t="shared" si="19"/>
        <v>0</v>
      </c>
      <c r="AL75" s="296">
        <f t="shared" si="19"/>
        <v>0</v>
      </c>
      <c r="AM75" s="296">
        <f t="shared" si="19"/>
        <v>0</v>
      </c>
      <c r="AN75" s="296">
        <f t="shared" si="19"/>
        <v>0</v>
      </c>
      <c r="AO75" s="296">
        <f t="shared" si="19"/>
        <v>0</v>
      </c>
      <c r="AP75" s="296">
        <f t="shared" si="19"/>
        <v>0</v>
      </c>
      <c r="AQ75" s="296">
        <f t="shared" si="19"/>
        <v>0</v>
      </c>
      <c r="AR75" s="296">
        <f t="shared" si="19"/>
        <v>0</v>
      </c>
      <c r="AS75" s="296">
        <f t="shared" si="19"/>
        <v>0</v>
      </c>
      <c r="AT75" s="296">
        <f t="shared" si="19"/>
        <v>0</v>
      </c>
      <c r="AU75" s="296">
        <f t="shared" si="19"/>
        <v>0</v>
      </c>
      <c r="AV75" s="296">
        <f t="shared" si="19"/>
        <v>0</v>
      </c>
      <c r="AW75" s="296">
        <f t="shared" si="19"/>
        <v>0</v>
      </c>
      <c r="AX75" s="296">
        <f t="shared" si="19"/>
        <v>0</v>
      </c>
      <c r="AY75" s="296">
        <f t="shared" si="19"/>
        <v>0</v>
      </c>
      <c r="AZ75" s="296">
        <f t="shared" si="19"/>
        <v>0</v>
      </c>
      <c r="BA75" s="296">
        <f t="shared" si="19"/>
        <v>0</v>
      </c>
      <c r="BB75" s="296">
        <f t="shared" si="12"/>
        <v>0</v>
      </c>
      <c r="BC75" s="494">
        <f t="shared" si="13"/>
        <v>0</v>
      </c>
    </row>
    <row r="76" spans="1:55" s="107" customFormat="1" ht="5" customHeight="1" x14ac:dyDescent="0.3">
      <c r="A76" s="252"/>
      <c r="E76" s="489"/>
      <c r="F76" s="490"/>
      <c r="G76" s="490"/>
      <c r="H76" s="490"/>
      <c r="I76" s="490"/>
      <c r="J76" s="490"/>
      <c r="K76" s="490"/>
      <c r="L76" s="489"/>
      <c r="M76" s="489"/>
      <c r="N76" s="490"/>
      <c r="O76" s="490"/>
      <c r="P76" s="490"/>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94"/>
    </row>
    <row r="77" spans="1:55" s="107" customFormat="1" ht="15" customHeight="1" x14ac:dyDescent="0.3">
      <c r="A77" s="252" t="str">
        <f>'VI. Prj. Budget-Uses'!A79</f>
        <v>Developer Fee: (From VIII. Developer Fee Sheet)</v>
      </c>
      <c r="E77" s="489"/>
      <c r="F77" s="490"/>
      <c r="G77" s="490"/>
      <c r="H77" s="490"/>
      <c r="I77" s="490"/>
      <c r="J77" s="490"/>
      <c r="K77" s="490"/>
      <c r="L77" s="489"/>
      <c r="M77" s="489"/>
      <c r="N77" s="490"/>
      <c r="O77" s="490"/>
      <c r="P77" s="490"/>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94"/>
    </row>
    <row r="78" spans="1:55" s="107" customFormat="1" ht="15" customHeight="1" x14ac:dyDescent="0.35">
      <c r="A78" s="109">
        <f>'VI. Prj. Budget-Uses'!A80</f>
        <v>56</v>
      </c>
      <c r="B78" s="109" t="str">
        <f>'VI. Prj. Budget-Uses'!B80</f>
        <v>Developer - Fee (1)</v>
      </c>
      <c r="E78" s="353">
        <f>'VI. Prj. Budget-Uses'!I80</f>
        <v>0</v>
      </c>
      <c r="F78" s="95"/>
      <c r="G78" s="101"/>
      <c r="H78" s="101"/>
      <c r="I78" s="101"/>
      <c r="J78" s="101"/>
      <c r="K78" s="101"/>
      <c r="L78" s="38"/>
      <c r="M78" s="38"/>
      <c r="N78" s="101"/>
      <c r="O78" s="101"/>
      <c r="P78" s="101"/>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293">
        <f t="shared" ref="BB78:BB85" si="20">IF(BC78=E78,BC78,"ERROR")</f>
        <v>0</v>
      </c>
      <c r="BC78" s="466">
        <f t="shared" ref="BC78:BC85" si="21">SUM(F78:BA78)</f>
        <v>0</v>
      </c>
    </row>
    <row r="79" spans="1:55" s="107" customFormat="1" ht="15" customHeight="1" x14ac:dyDescent="0.35">
      <c r="A79" s="109">
        <f>'VI. Prj. Budget-Uses'!A81</f>
        <v>57</v>
      </c>
      <c r="B79" s="109" t="str">
        <f>'VI. Prj. Budget-Uses'!B81</f>
        <v>Developer - Overhead (2)</v>
      </c>
      <c r="E79" s="353">
        <f>'VI. Prj. Budget-Uses'!I81</f>
        <v>0</v>
      </c>
      <c r="F79" s="95"/>
      <c r="G79" s="95"/>
      <c r="H79" s="95"/>
      <c r="I79" s="95"/>
      <c r="J79" s="95"/>
      <c r="K79" s="95"/>
      <c r="L79" s="29"/>
      <c r="M79" s="29"/>
      <c r="N79" s="95"/>
      <c r="O79" s="95"/>
      <c r="P79" s="95"/>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3">
        <f t="shared" si="20"/>
        <v>0</v>
      </c>
      <c r="BC79" s="466">
        <f t="shared" si="21"/>
        <v>0</v>
      </c>
    </row>
    <row r="80" spans="1:55" s="107" customFormat="1" ht="15" customHeight="1" x14ac:dyDescent="0.35">
      <c r="A80" s="109">
        <f>'VI. Prj. Budget-Uses'!A82</f>
        <v>58</v>
      </c>
      <c r="B80" s="109" t="str">
        <f>'VI. Prj. Budget-Uses'!B82</f>
        <v>Developer - Consulting Fee</v>
      </c>
      <c r="E80" s="353">
        <f>'VI. Prj. Budget-Uses'!I82</f>
        <v>0</v>
      </c>
      <c r="F80" s="95"/>
      <c r="G80" s="95"/>
      <c r="H80" s="95"/>
      <c r="I80" s="95"/>
      <c r="J80" s="95"/>
      <c r="K80" s="95"/>
      <c r="L80" s="29"/>
      <c r="M80" s="29"/>
      <c r="N80" s="95"/>
      <c r="O80" s="95"/>
      <c r="P80" s="95"/>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3">
        <f t="shared" si="20"/>
        <v>0</v>
      </c>
      <c r="BC80" s="466">
        <f t="shared" si="21"/>
        <v>0</v>
      </c>
    </row>
    <row r="81" spans="1:55" s="107" customFormat="1" ht="15" customHeight="1" x14ac:dyDescent="0.35">
      <c r="A81" s="109">
        <f>'VI. Prj. Budget-Uses'!A83</f>
        <v>59</v>
      </c>
      <c r="B81" s="109" t="str">
        <f>'VI. Prj. Budget-Uses'!B83</f>
        <v>Developer - Management Fee</v>
      </c>
      <c r="E81" s="353">
        <f>'VI. Prj. Budget-Uses'!I83</f>
        <v>0</v>
      </c>
      <c r="F81" s="95"/>
      <c r="G81" s="95"/>
      <c r="H81" s="95"/>
      <c r="I81" s="95"/>
      <c r="J81" s="95"/>
      <c r="K81" s="95"/>
      <c r="L81" s="29"/>
      <c r="M81" s="29"/>
      <c r="N81" s="95"/>
      <c r="O81" s="95"/>
      <c r="P81" s="95"/>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3">
        <f t="shared" si="20"/>
        <v>0</v>
      </c>
      <c r="BC81" s="466">
        <f t="shared" si="21"/>
        <v>0</v>
      </c>
    </row>
    <row r="82" spans="1:55" s="107" customFormat="1" ht="15" customHeight="1" x14ac:dyDescent="0.35">
      <c r="A82" s="109">
        <f>'VI. Prj. Budget-Uses'!A84</f>
        <v>60</v>
      </c>
      <c r="B82" s="98" t="str">
        <f>'VI. Prj. Budget-Uses'!B84</f>
        <v>Other:</v>
      </c>
      <c r="C82" s="98"/>
      <c r="D82" s="350">
        <f>'VI. Prj. Budget-Uses'!C84</f>
        <v>0</v>
      </c>
      <c r="E82" s="353">
        <f>'VI. Prj. Budget-Uses'!I84</f>
        <v>0</v>
      </c>
      <c r="F82" s="95"/>
      <c r="G82" s="95"/>
      <c r="H82" s="95"/>
      <c r="I82" s="95"/>
      <c r="J82" s="95"/>
      <c r="K82" s="95"/>
      <c r="L82" s="29"/>
      <c r="M82" s="29"/>
      <c r="N82" s="95"/>
      <c r="O82" s="95"/>
      <c r="P82" s="95"/>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3">
        <f t="shared" si="20"/>
        <v>0</v>
      </c>
      <c r="BC82" s="466">
        <f t="shared" si="21"/>
        <v>0</v>
      </c>
    </row>
    <row r="83" spans="1:55" s="107" customFormat="1" ht="15" customHeight="1" x14ac:dyDescent="0.35">
      <c r="A83" s="109">
        <f>'VI. Prj. Budget-Uses'!A85</f>
        <v>61</v>
      </c>
      <c r="B83" s="98" t="str">
        <f>'VI. Prj. Budget-Uses'!B85</f>
        <v>Other:</v>
      </c>
      <c r="C83" s="98"/>
      <c r="D83" s="350">
        <f>'VI. Prj. Budget-Uses'!C85</f>
        <v>0</v>
      </c>
      <c r="E83" s="353">
        <f>'VI. Prj. Budget-Uses'!I85</f>
        <v>0</v>
      </c>
      <c r="F83" s="95"/>
      <c r="G83" s="95"/>
      <c r="H83" s="95"/>
      <c r="I83" s="95"/>
      <c r="J83" s="95"/>
      <c r="K83" s="95"/>
      <c r="L83" s="29"/>
      <c r="M83" s="29"/>
      <c r="N83" s="95"/>
      <c r="O83" s="95"/>
      <c r="P83" s="95"/>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3">
        <f t="shared" si="20"/>
        <v>0</v>
      </c>
      <c r="BC83" s="466">
        <f t="shared" si="21"/>
        <v>0</v>
      </c>
    </row>
    <row r="84" spans="1:55" s="107" customFormat="1" ht="15" customHeight="1" x14ac:dyDescent="0.35">
      <c r="A84" s="109">
        <f>'VI. Prj. Budget-Uses'!A86</f>
        <v>62</v>
      </c>
      <c r="B84" s="108" t="str">
        <f>'VI. Prj. Budget-Uses'!B86</f>
        <v>Other:</v>
      </c>
      <c r="C84" s="108"/>
      <c r="D84" s="351">
        <f>'VI. Prj. Budget-Uses'!C86</f>
        <v>0</v>
      </c>
      <c r="E84" s="353">
        <f>'VI. Prj. Budget-Uses'!I86</f>
        <v>0</v>
      </c>
      <c r="F84" s="95"/>
      <c r="G84" s="95"/>
      <c r="H84" s="95"/>
      <c r="I84" s="95"/>
      <c r="J84" s="95"/>
      <c r="K84" s="95"/>
      <c r="L84" s="29"/>
      <c r="M84" s="29"/>
      <c r="N84" s="95"/>
      <c r="O84" s="95"/>
      <c r="P84" s="95"/>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3">
        <f t="shared" si="20"/>
        <v>0</v>
      </c>
      <c r="BC84" s="466">
        <f t="shared" si="21"/>
        <v>0</v>
      </c>
    </row>
    <row r="85" spans="1:55" s="107" customFormat="1" ht="15" customHeight="1" x14ac:dyDescent="0.3">
      <c r="A85" s="195"/>
      <c r="B85" s="272"/>
      <c r="C85" s="272"/>
      <c r="D85" s="272" t="str">
        <f>'VI. Prj. Budget-Uses'!C87</f>
        <v>Subtotal: Developer Fee (3)</v>
      </c>
      <c r="E85" s="296">
        <f>'VI. Prj. Budget-Uses'!I87</f>
        <v>0</v>
      </c>
      <c r="F85" s="294">
        <f>SUM(F78:F84)</f>
        <v>0</v>
      </c>
      <c r="G85" s="294">
        <f t="shared" ref="G85:BA85" si="22">SUM(G78:G84)</f>
        <v>0</v>
      </c>
      <c r="H85" s="294">
        <f t="shared" si="22"/>
        <v>0</v>
      </c>
      <c r="I85" s="294">
        <f t="shared" si="22"/>
        <v>0</v>
      </c>
      <c r="J85" s="294">
        <f t="shared" si="22"/>
        <v>0</v>
      </c>
      <c r="K85" s="294">
        <f t="shared" si="22"/>
        <v>0</v>
      </c>
      <c r="L85" s="294">
        <f t="shared" si="22"/>
        <v>0</v>
      </c>
      <c r="M85" s="294">
        <f t="shared" si="22"/>
        <v>0</v>
      </c>
      <c r="N85" s="294">
        <f t="shared" si="22"/>
        <v>0</v>
      </c>
      <c r="O85" s="294">
        <f t="shared" si="22"/>
        <v>0</v>
      </c>
      <c r="P85" s="294">
        <f t="shared" si="22"/>
        <v>0</v>
      </c>
      <c r="Q85" s="294">
        <f t="shared" si="22"/>
        <v>0</v>
      </c>
      <c r="R85" s="294">
        <f t="shared" si="22"/>
        <v>0</v>
      </c>
      <c r="S85" s="294">
        <f t="shared" si="22"/>
        <v>0</v>
      </c>
      <c r="T85" s="294">
        <f t="shared" si="22"/>
        <v>0</v>
      </c>
      <c r="U85" s="294">
        <f t="shared" si="22"/>
        <v>0</v>
      </c>
      <c r="V85" s="294">
        <f t="shared" si="22"/>
        <v>0</v>
      </c>
      <c r="W85" s="294">
        <f t="shared" si="22"/>
        <v>0</v>
      </c>
      <c r="X85" s="294">
        <f t="shared" si="22"/>
        <v>0</v>
      </c>
      <c r="Y85" s="294">
        <f t="shared" si="22"/>
        <v>0</v>
      </c>
      <c r="Z85" s="294">
        <f t="shared" si="22"/>
        <v>0</v>
      </c>
      <c r="AA85" s="294">
        <f t="shared" si="22"/>
        <v>0</v>
      </c>
      <c r="AB85" s="294">
        <f t="shared" si="22"/>
        <v>0</v>
      </c>
      <c r="AC85" s="294">
        <f t="shared" si="22"/>
        <v>0</v>
      </c>
      <c r="AD85" s="294">
        <f t="shared" si="22"/>
        <v>0</v>
      </c>
      <c r="AE85" s="294">
        <f t="shared" si="22"/>
        <v>0</v>
      </c>
      <c r="AF85" s="294">
        <f t="shared" si="22"/>
        <v>0</v>
      </c>
      <c r="AG85" s="294">
        <f t="shared" si="22"/>
        <v>0</v>
      </c>
      <c r="AH85" s="294">
        <f t="shared" si="22"/>
        <v>0</v>
      </c>
      <c r="AI85" s="294">
        <f t="shared" si="22"/>
        <v>0</v>
      </c>
      <c r="AJ85" s="294">
        <f t="shared" si="22"/>
        <v>0</v>
      </c>
      <c r="AK85" s="294">
        <f t="shared" si="22"/>
        <v>0</v>
      </c>
      <c r="AL85" s="294">
        <f t="shared" si="22"/>
        <v>0</v>
      </c>
      <c r="AM85" s="294">
        <f t="shared" si="22"/>
        <v>0</v>
      </c>
      <c r="AN85" s="294">
        <f t="shared" si="22"/>
        <v>0</v>
      </c>
      <c r="AO85" s="294">
        <f t="shared" si="22"/>
        <v>0</v>
      </c>
      <c r="AP85" s="294">
        <f t="shared" si="22"/>
        <v>0</v>
      </c>
      <c r="AQ85" s="294">
        <f t="shared" si="22"/>
        <v>0</v>
      </c>
      <c r="AR85" s="294">
        <f t="shared" si="22"/>
        <v>0</v>
      </c>
      <c r="AS85" s="294">
        <f t="shared" si="22"/>
        <v>0</v>
      </c>
      <c r="AT85" s="294">
        <f t="shared" si="22"/>
        <v>0</v>
      </c>
      <c r="AU85" s="294">
        <f t="shared" si="22"/>
        <v>0</v>
      </c>
      <c r="AV85" s="294">
        <f t="shared" si="22"/>
        <v>0</v>
      </c>
      <c r="AW85" s="294">
        <f t="shared" si="22"/>
        <v>0</v>
      </c>
      <c r="AX85" s="294">
        <f t="shared" si="22"/>
        <v>0</v>
      </c>
      <c r="AY85" s="294">
        <f t="shared" si="22"/>
        <v>0</v>
      </c>
      <c r="AZ85" s="294">
        <f t="shared" si="22"/>
        <v>0</v>
      </c>
      <c r="BA85" s="294">
        <f t="shared" si="22"/>
        <v>0</v>
      </c>
      <c r="BB85" s="296">
        <f t="shared" si="20"/>
        <v>0</v>
      </c>
      <c r="BC85" s="494">
        <f t="shared" si="21"/>
        <v>0</v>
      </c>
    </row>
    <row r="86" spans="1:55" ht="5.15" customHeight="1" x14ac:dyDescent="0.35">
      <c r="A86" s="109"/>
      <c r="E86" s="293"/>
      <c r="F86" s="253"/>
      <c r="G86" s="253"/>
      <c r="H86" s="253"/>
      <c r="I86" s="253"/>
      <c r="J86" s="253"/>
      <c r="K86" s="253"/>
      <c r="L86" s="269"/>
      <c r="M86" s="269"/>
      <c r="N86" s="253"/>
      <c r="O86" s="253"/>
      <c r="P86" s="253"/>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93"/>
      <c r="BC86" s="466"/>
    </row>
    <row r="87" spans="1:55" ht="15" customHeight="1" x14ac:dyDescent="0.35">
      <c r="A87" s="252" t="str">
        <f>'VI. Prj. Budget-Uses'!A89</f>
        <v>Project Reserves:</v>
      </c>
      <c r="E87" s="293"/>
      <c r="F87" s="253"/>
      <c r="G87" s="253"/>
      <c r="H87" s="253"/>
      <c r="I87" s="253"/>
      <c r="J87" s="253"/>
      <c r="K87" s="253"/>
      <c r="L87" s="269"/>
      <c r="M87" s="269"/>
      <c r="N87" s="253"/>
      <c r="O87" s="253"/>
      <c r="P87" s="253"/>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93"/>
      <c r="BC87" s="466"/>
    </row>
    <row r="88" spans="1:55" ht="15" customHeight="1" x14ac:dyDescent="0.35">
      <c r="A88" s="111">
        <f>'VI. Prj. Budget-Uses'!A90</f>
        <v>63</v>
      </c>
      <c r="B88" s="111" t="str">
        <f>'VI. Prj. Budget-Uses'!B90</f>
        <v>Replacement/Capital Reserve</v>
      </c>
      <c r="C88" s="111"/>
      <c r="D88" s="111"/>
      <c r="E88" s="353">
        <f>'VI. Prj. Budget-Uses'!I90</f>
        <v>0</v>
      </c>
      <c r="F88" s="95"/>
      <c r="G88" s="101"/>
      <c r="H88" s="101"/>
      <c r="I88" s="101"/>
      <c r="J88" s="101"/>
      <c r="K88" s="101"/>
      <c r="L88" s="38"/>
      <c r="M88" s="38"/>
      <c r="N88" s="101"/>
      <c r="O88" s="101"/>
      <c r="P88" s="101"/>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53">
        <f t="shared" ref="BB88:BB93" si="23">IF(BC88=E88,BC88,"ERROR")</f>
        <v>0</v>
      </c>
      <c r="BC88" s="466">
        <f>SUM(F88:BA88)</f>
        <v>0</v>
      </c>
    </row>
    <row r="89" spans="1:55" ht="15" customHeight="1" x14ac:dyDescent="0.35">
      <c r="A89" s="154">
        <f>'VI. Prj. Budget-Uses'!A91</f>
        <v>64</v>
      </c>
      <c r="B89" s="98" t="str">
        <f>'VI. Prj. Budget-Uses'!B91</f>
        <v>Operating Reserve</v>
      </c>
      <c r="C89" s="98"/>
      <c r="D89" s="98"/>
      <c r="E89" s="235">
        <f>'VI. Prj. Budget-Uses'!I91</f>
        <v>0</v>
      </c>
      <c r="F89" s="95"/>
      <c r="G89" s="95"/>
      <c r="H89" s="95"/>
      <c r="I89" s="95"/>
      <c r="J89" s="95"/>
      <c r="K89" s="95"/>
      <c r="L89" s="29"/>
      <c r="M89" s="29"/>
      <c r="N89" s="95"/>
      <c r="O89" s="95"/>
      <c r="P89" s="95"/>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35">
        <f t="shared" si="23"/>
        <v>0</v>
      </c>
      <c r="BC89" s="466">
        <f t="shared" ref="BC89:BC91" si="24">SUM(F89:BA89)</f>
        <v>0</v>
      </c>
    </row>
    <row r="90" spans="1:55" ht="15" customHeight="1" x14ac:dyDescent="0.35">
      <c r="A90" s="154">
        <f>'VI. Prj. Budget-Uses'!A92</f>
        <v>65</v>
      </c>
      <c r="B90" s="98" t="str">
        <f>'VI. Prj. Budget-Uses'!B92</f>
        <v>Rent-Up Reserve</v>
      </c>
      <c r="C90" s="98"/>
      <c r="D90" s="98"/>
      <c r="E90" s="235">
        <f>'VI. Prj. Budget-Uses'!I92</f>
        <v>0</v>
      </c>
      <c r="F90" s="95"/>
      <c r="G90" s="95"/>
      <c r="H90" s="95"/>
      <c r="I90" s="95"/>
      <c r="J90" s="95"/>
      <c r="K90" s="95"/>
      <c r="L90" s="29"/>
      <c r="M90" s="29"/>
      <c r="N90" s="95"/>
      <c r="O90" s="95"/>
      <c r="P90" s="95"/>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35">
        <f t="shared" si="23"/>
        <v>0</v>
      </c>
      <c r="BC90" s="466">
        <f t="shared" si="24"/>
        <v>0</v>
      </c>
    </row>
    <row r="91" spans="1:55" ht="15" customHeight="1" x14ac:dyDescent="0.35">
      <c r="A91" s="154">
        <f>'VI. Prj. Budget-Uses'!A93</f>
        <v>66</v>
      </c>
      <c r="B91" s="98" t="str">
        <f>'VI. Prj. Budget-Uses'!B93</f>
        <v>Other:</v>
      </c>
      <c r="C91" s="98"/>
      <c r="D91" s="364">
        <f>'VI. Prj. Budget-Uses'!C93</f>
        <v>0</v>
      </c>
      <c r="E91" s="235">
        <f>'VI. Prj. Budget-Uses'!I93</f>
        <v>0</v>
      </c>
      <c r="F91" s="95"/>
      <c r="G91" s="95"/>
      <c r="H91" s="95"/>
      <c r="I91" s="95"/>
      <c r="J91" s="95"/>
      <c r="K91" s="95"/>
      <c r="L91" s="29"/>
      <c r="M91" s="29"/>
      <c r="N91" s="95"/>
      <c r="O91" s="95"/>
      <c r="P91" s="95"/>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35">
        <f t="shared" si="23"/>
        <v>0</v>
      </c>
      <c r="BC91" s="466">
        <f t="shared" si="24"/>
        <v>0</v>
      </c>
    </row>
    <row r="92" spans="1:55" ht="15" customHeight="1" x14ac:dyDescent="0.35">
      <c r="A92" s="148">
        <f>'VI. Prj. Budget-Uses'!A94</f>
        <v>67</v>
      </c>
      <c r="B92" s="108" t="str">
        <f>'VI. Prj. Budget-Uses'!B94</f>
        <v>Other:</v>
      </c>
      <c r="C92" s="108"/>
      <c r="D92" s="365">
        <f>'VI. Prj. Budget-Uses'!C94</f>
        <v>0</v>
      </c>
      <c r="E92" s="288">
        <f>'VI. Prj. Budget-Uses'!I94</f>
        <v>0</v>
      </c>
      <c r="F92" s="23"/>
      <c r="G92" s="23"/>
      <c r="H92" s="23"/>
      <c r="I92" s="23"/>
      <c r="J92" s="23"/>
      <c r="K92" s="23"/>
      <c r="L92" s="3"/>
      <c r="M92" s="3"/>
      <c r="N92" s="23"/>
      <c r="O92" s="23"/>
      <c r="P92" s="2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288">
        <f t="shared" si="23"/>
        <v>0</v>
      </c>
      <c r="BC92" s="493">
        <f>SUM(F92:BA92)</f>
        <v>0</v>
      </c>
    </row>
    <row r="93" spans="1:55" s="107" customFormat="1" ht="15" customHeight="1" x14ac:dyDescent="0.3">
      <c r="A93" s="195"/>
      <c r="B93" s="272"/>
      <c r="C93" s="272"/>
      <c r="D93" s="272" t="str">
        <f>'VI. Prj. Budget-Uses'!C95</f>
        <v>Subtotal: Project Reserves</v>
      </c>
      <c r="E93" s="296">
        <f>'VI. Prj. Budget-Uses'!I95</f>
        <v>0</v>
      </c>
      <c r="F93" s="294">
        <f t="shared" ref="F93:BA93" si="25">SUM(F88:F92)</f>
        <v>0</v>
      </c>
      <c r="G93" s="294">
        <f t="shared" si="25"/>
        <v>0</v>
      </c>
      <c r="H93" s="294">
        <f t="shared" si="25"/>
        <v>0</v>
      </c>
      <c r="I93" s="294">
        <f t="shared" si="25"/>
        <v>0</v>
      </c>
      <c r="J93" s="294">
        <f t="shared" si="25"/>
        <v>0</v>
      </c>
      <c r="K93" s="294">
        <f t="shared" si="25"/>
        <v>0</v>
      </c>
      <c r="L93" s="296">
        <f t="shared" si="25"/>
        <v>0</v>
      </c>
      <c r="M93" s="296">
        <f t="shared" si="25"/>
        <v>0</v>
      </c>
      <c r="N93" s="294">
        <f t="shared" si="25"/>
        <v>0</v>
      </c>
      <c r="O93" s="294">
        <f t="shared" si="25"/>
        <v>0</v>
      </c>
      <c r="P93" s="294">
        <f t="shared" si="25"/>
        <v>0</v>
      </c>
      <c r="Q93" s="296">
        <f t="shared" si="25"/>
        <v>0</v>
      </c>
      <c r="R93" s="296">
        <f t="shared" si="25"/>
        <v>0</v>
      </c>
      <c r="S93" s="296">
        <f t="shared" si="25"/>
        <v>0</v>
      </c>
      <c r="T93" s="296">
        <f t="shared" si="25"/>
        <v>0</v>
      </c>
      <c r="U93" s="296">
        <f t="shared" si="25"/>
        <v>0</v>
      </c>
      <c r="V93" s="296">
        <f t="shared" si="25"/>
        <v>0</v>
      </c>
      <c r="W93" s="296">
        <f t="shared" si="25"/>
        <v>0</v>
      </c>
      <c r="X93" s="296">
        <f t="shared" si="25"/>
        <v>0</v>
      </c>
      <c r="Y93" s="296">
        <f t="shared" si="25"/>
        <v>0</v>
      </c>
      <c r="Z93" s="296">
        <f t="shared" si="25"/>
        <v>0</v>
      </c>
      <c r="AA93" s="296">
        <f t="shared" si="25"/>
        <v>0</v>
      </c>
      <c r="AB93" s="296">
        <f t="shared" si="25"/>
        <v>0</v>
      </c>
      <c r="AC93" s="296">
        <f t="shared" si="25"/>
        <v>0</v>
      </c>
      <c r="AD93" s="296">
        <f t="shared" si="25"/>
        <v>0</v>
      </c>
      <c r="AE93" s="296">
        <f t="shared" si="25"/>
        <v>0</v>
      </c>
      <c r="AF93" s="296">
        <f t="shared" si="25"/>
        <v>0</v>
      </c>
      <c r="AG93" s="296">
        <f t="shared" si="25"/>
        <v>0</v>
      </c>
      <c r="AH93" s="296">
        <f t="shared" si="25"/>
        <v>0</v>
      </c>
      <c r="AI93" s="296">
        <f t="shared" si="25"/>
        <v>0</v>
      </c>
      <c r="AJ93" s="296">
        <f t="shared" si="25"/>
        <v>0</v>
      </c>
      <c r="AK93" s="296">
        <f t="shared" si="25"/>
        <v>0</v>
      </c>
      <c r="AL93" s="296">
        <f t="shared" si="25"/>
        <v>0</v>
      </c>
      <c r="AM93" s="296">
        <f t="shared" si="25"/>
        <v>0</v>
      </c>
      <c r="AN93" s="296">
        <f t="shared" si="25"/>
        <v>0</v>
      </c>
      <c r="AO93" s="296">
        <f t="shared" si="25"/>
        <v>0</v>
      </c>
      <c r="AP93" s="296">
        <f t="shared" si="25"/>
        <v>0</v>
      </c>
      <c r="AQ93" s="296">
        <f t="shared" si="25"/>
        <v>0</v>
      </c>
      <c r="AR93" s="296">
        <f t="shared" si="25"/>
        <v>0</v>
      </c>
      <c r="AS93" s="296">
        <f t="shared" si="25"/>
        <v>0</v>
      </c>
      <c r="AT93" s="296">
        <f t="shared" si="25"/>
        <v>0</v>
      </c>
      <c r="AU93" s="296">
        <f t="shared" si="25"/>
        <v>0</v>
      </c>
      <c r="AV93" s="296">
        <f t="shared" si="25"/>
        <v>0</v>
      </c>
      <c r="AW93" s="296">
        <f t="shared" si="25"/>
        <v>0</v>
      </c>
      <c r="AX93" s="296">
        <f t="shared" si="25"/>
        <v>0</v>
      </c>
      <c r="AY93" s="296">
        <f t="shared" si="25"/>
        <v>0</v>
      </c>
      <c r="AZ93" s="296">
        <f t="shared" si="25"/>
        <v>0</v>
      </c>
      <c r="BA93" s="296">
        <f t="shared" si="25"/>
        <v>0</v>
      </c>
      <c r="BB93" s="296">
        <f t="shared" si="23"/>
        <v>0</v>
      </c>
      <c r="BC93" s="494">
        <f>SUM(F93:BA93)</f>
        <v>0</v>
      </c>
    </row>
    <row r="94" spans="1:55" ht="5.15" customHeight="1" x14ac:dyDescent="0.35">
      <c r="A94" s="109"/>
      <c r="E94" s="293"/>
      <c r="F94" s="253"/>
      <c r="G94" s="253"/>
      <c r="H94" s="253"/>
      <c r="I94" s="253"/>
      <c r="J94" s="253"/>
      <c r="K94" s="253"/>
      <c r="L94" s="269"/>
      <c r="M94" s="269"/>
      <c r="N94" s="253"/>
      <c r="O94" s="253"/>
      <c r="P94" s="253"/>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69"/>
      <c r="BA94" s="269"/>
      <c r="BB94" s="293"/>
      <c r="BC94" s="466"/>
    </row>
    <row r="95" spans="1:55" ht="15" customHeight="1" x14ac:dyDescent="0.35">
      <c r="A95" s="252" t="str">
        <f>'VI. Prj. Budget-Uses'!A97</f>
        <v>Contingency:</v>
      </c>
      <c r="E95" s="293"/>
      <c r="F95" s="253"/>
      <c r="G95" s="253"/>
      <c r="H95" s="253"/>
      <c r="I95" s="253"/>
      <c r="J95" s="253"/>
      <c r="K95" s="253"/>
      <c r="L95" s="269"/>
      <c r="M95" s="269"/>
      <c r="N95" s="253"/>
      <c r="O95" s="253"/>
      <c r="P95" s="253"/>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93"/>
      <c r="BC95" s="466"/>
    </row>
    <row r="96" spans="1:55" ht="15" customHeight="1" x14ac:dyDescent="0.35">
      <c r="A96" s="111">
        <f>'VI. Prj. Budget-Uses'!A98</f>
        <v>68</v>
      </c>
      <c r="B96" s="111" t="str">
        <f>'VI. Prj. Budget-Uses'!B98</f>
        <v>Contingency</v>
      </c>
      <c r="C96" s="111"/>
      <c r="D96" s="111"/>
      <c r="E96" s="353">
        <f>'VI. Prj. Budget-Uses'!I98</f>
        <v>0</v>
      </c>
      <c r="F96" s="95"/>
      <c r="G96" s="101"/>
      <c r="H96" s="101"/>
      <c r="I96" s="101"/>
      <c r="J96" s="101"/>
      <c r="K96" s="101"/>
      <c r="L96" s="38"/>
      <c r="M96" s="38"/>
      <c r="N96" s="101"/>
      <c r="O96" s="101"/>
      <c r="P96" s="101"/>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53">
        <f t="shared" ref="BB96:BB101" si="26">IF(BC96=E96,BC96,"ERROR")</f>
        <v>0</v>
      </c>
      <c r="BC96" s="466">
        <f>SUM(F96:BA96)</f>
        <v>0</v>
      </c>
    </row>
    <row r="97" spans="1:55" ht="15" customHeight="1" x14ac:dyDescent="0.35">
      <c r="A97" s="154">
        <f>'VI. Prj. Budget-Uses'!A99</f>
        <v>69</v>
      </c>
      <c r="B97" s="98" t="str">
        <f>'VI. Prj. Budget-Uses'!B99</f>
        <v>Other:</v>
      </c>
      <c r="C97" s="98"/>
      <c r="D97" s="364">
        <f>'VI. Prj. Budget-Uses'!C99</f>
        <v>0</v>
      </c>
      <c r="E97" s="235">
        <f>'VI. Prj. Budget-Uses'!I99</f>
        <v>0</v>
      </c>
      <c r="F97" s="95"/>
      <c r="G97" s="95"/>
      <c r="H97" s="95"/>
      <c r="I97" s="95"/>
      <c r="J97" s="95"/>
      <c r="K97" s="95"/>
      <c r="L97" s="29"/>
      <c r="M97" s="29"/>
      <c r="N97" s="95"/>
      <c r="O97" s="95"/>
      <c r="P97" s="95"/>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35">
        <f t="shared" si="26"/>
        <v>0</v>
      </c>
      <c r="BC97" s="466">
        <f t="shared" ref="BC97" si="27">SUM(F97:BA97)</f>
        <v>0</v>
      </c>
    </row>
    <row r="98" spans="1:55" ht="15" customHeight="1" x14ac:dyDescent="0.35">
      <c r="A98" s="148">
        <f>'VI. Prj. Budget-Uses'!A100</f>
        <v>70</v>
      </c>
      <c r="B98" s="108" t="str">
        <f>'VI. Prj. Budget-Uses'!B100</f>
        <v>Other:</v>
      </c>
      <c r="C98" s="108"/>
      <c r="D98" s="366">
        <f>'VI. Prj. Budget-Uses'!C100</f>
        <v>0</v>
      </c>
      <c r="E98" s="288">
        <f>'VI. Prj. Budget-Uses'!I100</f>
        <v>0</v>
      </c>
      <c r="F98" s="23"/>
      <c r="G98" s="23"/>
      <c r="H98" s="23"/>
      <c r="I98" s="23"/>
      <c r="J98" s="23"/>
      <c r="K98" s="23"/>
      <c r="L98" s="3"/>
      <c r="M98" s="3"/>
      <c r="N98" s="23"/>
      <c r="O98" s="23"/>
      <c r="P98" s="2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288">
        <f t="shared" si="26"/>
        <v>0</v>
      </c>
      <c r="BC98" s="493">
        <f>SUM(F98:BA98)</f>
        <v>0</v>
      </c>
    </row>
    <row r="99" spans="1:55" s="107" customFormat="1" ht="15" customHeight="1" x14ac:dyDescent="0.3">
      <c r="A99" s="195"/>
      <c r="B99" s="272"/>
      <c r="C99" s="272"/>
      <c r="D99" s="272" t="str">
        <f>'VI. Prj. Budget-Uses'!C101</f>
        <v>Subtotal: Contingency</v>
      </c>
      <c r="E99" s="325">
        <f>'VI. Prj. Budget-Uses'!I101</f>
        <v>0</v>
      </c>
      <c r="F99" s="294">
        <f t="shared" ref="F99:BA99" si="28">SUM(F96:F98)</f>
        <v>0</v>
      </c>
      <c r="G99" s="294">
        <f t="shared" si="28"/>
        <v>0</v>
      </c>
      <c r="H99" s="294">
        <f t="shared" si="28"/>
        <v>0</v>
      </c>
      <c r="I99" s="294">
        <f t="shared" si="28"/>
        <v>0</v>
      </c>
      <c r="J99" s="294">
        <f t="shared" si="28"/>
        <v>0</v>
      </c>
      <c r="K99" s="294">
        <f t="shared" si="28"/>
        <v>0</v>
      </c>
      <c r="L99" s="294">
        <f t="shared" si="28"/>
        <v>0</v>
      </c>
      <c r="M99" s="294">
        <f t="shared" si="28"/>
        <v>0</v>
      </c>
      <c r="N99" s="294">
        <f t="shared" si="28"/>
        <v>0</v>
      </c>
      <c r="O99" s="294">
        <f t="shared" si="28"/>
        <v>0</v>
      </c>
      <c r="P99" s="294">
        <f t="shared" si="28"/>
        <v>0</v>
      </c>
      <c r="Q99" s="294">
        <f t="shared" si="28"/>
        <v>0</v>
      </c>
      <c r="R99" s="294">
        <f t="shared" si="28"/>
        <v>0</v>
      </c>
      <c r="S99" s="294">
        <f t="shared" si="28"/>
        <v>0</v>
      </c>
      <c r="T99" s="294">
        <f t="shared" si="28"/>
        <v>0</v>
      </c>
      <c r="U99" s="294">
        <f t="shared" si="28"/>
        <v>0</v>
      </c>
      <c r="V99" s="294">
        <f t="shared" si="28"/>
        <v>0</v>
      </c>
      <c r="W99" s="294">
        <f t="shared" si="28"/>
        <v>0</v>
      </c>
      <c r="X99" s="294">
        <f t="shared" si="28"/>
        <v>0</v>
      </c>
      <c r="Y99" s="294">
        <f t="shared" si="28"/>
        <v>0</v>
      </c>
      <c r="Z99" s="294">
        <f t="shared" si="28"/>
        <v>0</v>
      </c>
      <c r="AA99" s="294">
        <f t="shared" si="28"/>
        <v>0</v>
      </c>
      <c r="AB99" s="294">
        <f t="shared" si="28"/>
        <v>0</v>
      </c>
      <c r="AC99" s="294">
        <f t="shared" si="28"/>
        <v>0</v>
      </c>
      <c r="AD99" s="294">
        <f t="shared" si="28"/>
        <v>0</v>
      </c>
      <c r="AE99" s="294">
        <f t="shared" si="28"/>
        <v>0</v>
      </c>
      <c r="AF99" s="294">
        <f t="shared" si="28"/>
        <v>0</v>
      </c>
      <c r="AG99" s="294">
        <f t="shared" si="28"/>
        <v>0</v>
      </c>
      <c r="AH99" s="294">
        <f t="shared" si="28"/>
        <v>0</v>
      </c>
      <c r="AI99" s="294">
        <f t="shared" si="28"/>
        <v>0</v>
      </c>
      <c r="AJ99" s="294">
        <f t="shared" si="28"/>
        <v>0</v>
      </c>
      <c r="AK99" s="294">
        <f t="shared" si="28"/>
        <v>0</v>
      </c>
      <c r="AL99" s="294">
        <f t="shared" si="28"/>
        <v>0</v>
      </c>
      <c r="AM99" s="294">
        <f t="shared" si="28"/>
        <v>0</v>
      </c>
      <c r="AN99" s="294">
        <f t="shared" si="28"/>
        <v>0</v>
      </c>
      <c r="AO99" s="294">
        <f t="shared" si="28"/>
        <v>0</v>
      </c>
      <c r="AP99" s="294">
        <f t="shared" si="28"/>
        <v>0</v>
      </c>
      <c r="AQ99" s="294">
        <f t="shared" si="28"/>
        <v>0</v>
      </c>
      <c r="AR99" s="294">
        <f t="shared" si="28"/>
        <v>0</v>
      </c>
      <c r="AS99" s="294">
        <f t="shared" si="28"/>
        <v>0</v>
      </c>
      <c r="AT99" s="294">
        <f t="shared" si="28"/>
        <v>0</v>
      </c>
      <c r="AU99" s="294">
        <f t="shared" si="28"/>
        <v>0</v>
      </c>
      <c r="AV99" s="294">
        <f t="shared" si="28"/>
        <v>0</v>
      </c>
      <c r="AW99" s="294">
        <f t="shared" si="28"/>
        <v>0</v>
      </c>
      <c r="AX99" s="294">
        <f t="shared" si="28"/>
        <v>0</v>
      </c>
      <c r="AY99" s="294">
        <f t="shared" si="28"/>
        <v>0</v>
      </c>
      <c r="AZ99" s="294">
        <f t="shared" si="28"/>
        <v>0</v>
      </c>
      <c r="BA99" s="294">
        <f t="shared" si="28"/>
        <v>0</v>
      </c>
      <c r="BB99" s="296">
        <f t="shared" si="26"/>
        <v>0</v>
      </c>
      <c r="BC99" s="494">
        <f>SUM(F99:BA99)</f>
        <v>0</v>
      </c>
    </row>
    <row r="100" spans="1:55" ht="5.15" customHeight="1" x14ac:dyDescent="0.35">
      <c r="A100" s="148"/>
      <c r="B100" s="108"/>
      <c r="C100" s="108"/>
      <c r="D100" s="108"/>
      <c r="E100" s="288"/>
      <c r="F100" s="249"/>
      <c r="G100" s="249"/>
      <c r="H100" s="249"/>
      <c r="I100" s="249"/>
      <c r="J100" s="249"/>
      <c r="K100" s="249"/>
      <c r="L100" s="264"/>
      <c r="M100" s="264"/>
      <c r="N100" s="249"/>
      <c r="O100" s="249"/>
      <c r="P100" s="249"/>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c r="BA100" s="264"/>
      <c r="BB100" s="288"/>
      <c r="BC100" s="493"/>
    </row>
    <row r="101" spans="1:55" s="107" customFormat="1" ht="15" customHeight="1" thickBot="1" x14ac:dyDescent="0.35">
      <c r="A101" s="337"/>
      <c r="B101" s="338"/>
      <c r="C101" s="338"/>
      <c r="D101" s="338" t="str">
        <f>'VI. Prj. Budget-Uses'!C103</f>
        <v>Total Development Budget (1)</v>
      </c>
      <c r="E101" s="354">
        <f>IF((E15+E31+E56+E75+E85+E93+E99)=SUM(E104:E114),(E15+E31+E56+E75+E85+E93+E99),"ERROR")</f>
        <v>0</v>
      </c>
      <c r="F101" s="354">
        <f t="shared" ref="F101:BA101" si="29">IF((F15+F31+F56+F75+F85+F93+F99)=SUM(F104:F114),(F15+F31+F56+F75+F85+F93+F99),"ERROR")</f>
        <v>0</v>
      </c>
      <c r="G101" s="354">
        <f t="shared" si="29"/>
        <v>0</v>
      </c>
      <c r="H101" s="354">
        <f t="shared" si="29"/>
        <v>0</v>
      </c>
      <c r="I101" s="354">
        <f t="shared" si="29"/>
        <v>0</v>
      </c>
      <c r="J101" s="354">
        <f t="shared" si="29"/>
        <v>0</v>
      </c>
      <c r="K101" s="354">
        <f t="shared" si="29"/>
        <v>0</v>
      </c>
      <c r="L101" s="354">
        <f t="shared" si="29"/>
        <v>0</v>
      </c>
      <c r="M101" s="354">
        <f t="shared" si="29"/>
        <v>0</v>
      </c>
      <c r="N101" s="354">
        <f t="shared" si="29"/>
        <v>0</v>
      </c>
      <c r="O101" s="354">
        <f t="shared" si="29"/>
        <v>0</v>
      </c>
      <c r="P101" s="354">
        <f t="shared" si="29"/>
        <v>0</v>
      </c>
      <c r="Q101" s="354">
        <f t="shared" si="29"/>
        <v>0</v>
      </c>
      <c r="R101" s="354">
        <f t="shared" si="29"/>
        <v>0</v>
      </c>
      <c r="S101" s="354">
        <f t="shared" si="29"/>
        <v>0</v>
      </c>
      <c r="T101" s="354">
        <f t="shared" si="29"/>
        <v>0</v>
      </c>
      <c r="U101" s="354">
        <f t="shared" si="29"/>
        <v>0</v>
      </c>
      <c r="V101" s="354">
        <f t="shared" si="29"/>
        <v>0</v>
      </c>
      <c r="W101" s="354">
        <f t="shared" si="29"/>
        <v>0</v>
      </c>
      <c r="X101" s="354">
        <f t="shared" si="29"/>
        <v>0</v>
      </c>
      <c r="Y101" s="354">
        <f t="shared" si="29"/>
        <v>0</v>
      </c>
      <c r="Z101" s="354">
        <f t="shared" si="29"/>
        <v>0</v>
      </c>
      <c r="AA101" s="354">
        <f t="shared" si="29"/>
        <v>0</v>
      </c>
      <c r="AB101" s="354">
        <f t="shared" si="29"/>
        <v>0</v>
      </c>
      <c r="AC101" s="354">
        <f t="shared" si="29"/>
        <v>0</v>
      </c>
      <c r="AD101" s="354">
        <f t="shared" si="29"/>
        <v>0</v>
      </c>
      <c r="AE101" s="354">
        <f t="shared" si="29"/>
        <v>0</v>
      </c>
      <c r="AF101" s="354">
        <f t="shared" si="29"/>
        <v>0</v>
      </c>
      <c r="AG101" s="354">
        <f t="shared" si="29"/>
        <v>0</v>
      </c>
      <c r="AH101" s="354">
        <f t="shared" si="29"/>
        <v>0</v>
      </c>
      <c r="AI101" s="354">
        <f t="shared" si="29"/>
        <v>0</v>
      </c>
      <c r="AJ101" s="354">
        <f t="shared" si="29"/>
        <v>0</v>
      </c>
      <c r="AK101" s="354">
        <f t="shared" si="29"/>
        <v>0</v>
      </c>
      <c r="AL101" s="354">
        <f t="shared" si="29"/>
        <v>0</v>
      </c>
      <c r="AM101" s="354">
        <f t="shared" si="29"/>
        <v>0</v>
      </c>
      <c r="AN101" s="354">
        <f t="shared" si="29"/>
        <v>0</v>
      </c>
      <c r="AO101" s="354">
        <f t="shared" si="29"/>
        <v>0</v>
      </c>
      <c r="AP101" s="354">
        <f t="shared" si="29"/>
        <v>0</v>
      </c>
      <c r="AQ101" s="354">
        <f t="shared" si="29"/>
        <v>0</v>
      </c>
      <c r="AR101" s="354">
        <f t="shared" si="29"/>
        <v>0</v>
      </c>
      <c r="AS101" s="354">
        <f t="shared" si="29"/>
        <v>0</v>
      </c>
      <c r="AT101" s="354">
        <f t="shared" si="29"/>
        <v>0</v>
      </c>
      <c r="AU101" s="354">
        <f t="shared" si="29"/>
        <v>0</v>
      </c>
      <c r="AV101" s="354">
        <f t="shared" si="29"/>
        <v>0</v>
      </c>
      <c r="AW101" s="354">
        <f t="shared" si="29"/>
        <v>0</v>
      </c>
      <c r="AX101" s="354">
        <f t="shared" si="29"/>
        <v>0</v>
      </c>
      <c r="AY101" s="354">
        <f t="shared" si="29"/>
        <v>0</v>
      </c>
      <c r="AZ101" s="354">
        <f t="shared" si="29"/>
        <v>0</v>
      </c>
      <c r="BA101" s="354">
        <f t="shared" si="29"/>
        <v>0</v>
      </c>
      <c r="BB101" s="359">
        <f t="shared" si="26"/>
        <v>0</v>
      </c>
      <c r="BC101" s="496">
        <f>SUM(F101:BA101)</f>
        <v>0</v>
      </c>
    </row>
    <row r="102" spans="1:55" ht="5.15" customHeight="1" thickTop="1" x14ac:dyDescent="0.35">
      <c r="A102" s="109"/>
      <c r="E102" s="293"/>
      <c r="F102" s="253"/>
      <c r="G102" s="253"/>
      <c r="H102" s="253"/>
      <c r="I102" s="253"/>
      <c r="J102" s="253"/>
      <c r="K102" s="253"/>
      <c r="L102" s="269"/>
      <c r="M102" s="269"/>
      <c r="N102" s="253"/>
      <c r="O102" s="253"/>
      <c r="P102" s="253"/>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93"/>
      <c r="BC102" s="466"/>
    </row>
    <row r="103" spans="1:55" ht="15" customHeight="1" x14ac:dyDescent="0.35">
      <c r="A103" s="252" t="s">
        <v>533</v>
      </c>
      <c r="E103" s="293"/>
      <c r="F103" s="253"/>
      <c r="G103" s="253"/>
      <c r="H103" s="253"/>
      <c r="I103" s="253"/>
      <c r="J103" s="253"/>
      <c r="K103" s="253"/>
      <c r="L103" s="269"/>
      <c r="M103" s="269"/>
      <c r="N103" s="253"/>
      <c r="O103" s="253"/>
      <c r="P103" s="253"/>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93"/>
      <c r="BC103" s="466"/>
    </row>
    <row r="104" spans="1:55" ht="15" customHeight="1" x14ac:dyDescent="0.35">
      <c r="A104" s="199"/>
      <c r="B104" s="111" t="str">
        <f>'V. Sources '!A37</f>
        <v>Sponsor Equity</v>
      </c>
      <c r="C104" s="111"/>
      <c r="D104" s="111"/>
      <c r="E104" s="353">
        <f>'V. Sources '!M37</f>
        <v>0</v>
      </c>
      <c r="F104" s="95"/>
      <c r="G104" s="101"/>
      <c r="H104" s="101"/>
      <c r="I104" s="101"/>
      <c r="J104" s="101"/>
      <c r="K104" s="101"/>
      <c r="L104" s="38"/>
      <c r="M104" s="38"/>
      <c r="N104" s="101"/>
      <c r="O104" s="101"/>
      <c r="P104" s="101"/>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53">
        <f t="shared" ref="BB104:BB114" si="30">IF(BC104=E104,BC104,"ERROR")</f>
        <v>0</v>
      </c>
      <c r="BC104" s="466">
        <f t="shared" ref="BC104:BC115" si="31">SUM(F104:BA104)</f>
        <v>0</v>
      </c>
    </row>
    <row r="105" spans="1:55" ht="15" customHeight="1" x14ac:dyDescent="0.35">
      <c r="A105" s="154"/>
      <c r="B105" s="98" t="str">
        <f>'V. Sources '!A38</f>
        <v>Grant - Negative Basis Adjustment</v>
      </c>
      <c r="C105" s="98"/>
      <c r="D105" s="98"/>
      <c r="E105" s="353">
        <f>'V. Sources '!M38</f>
        <v>0</v>
      </c>
      <c r="F105" s="95"/>
      <c r="G105" s="95"/>
      <c r="H105" s="95"/>
      <c r="I105" s="95"/>
      <c r="J105" s="95"/>
      <c r="K105" s="95"/>
      <c r="L105" s="29"/>
      <c r="M105" s="29"/>
      <c r="N105" s="95"/>
      <c r="O105" s="95"/>
      <c r="P105" s="95"/>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35">
        <f t="shared" si="30"/>
        <v>0</v>
      </c>
      <c r="BC105" s="466">
        <f t="shared" si="31"/>
        <v>0</v>
      </c>
    </row>
    <row r="106" spans="1:55" ht="15" customHeight="1" x14ac:dyDescent="0.35">
      <c r="A106" s="154"/>
      <c r="B106" s="98" t="str">
        <f>'V. Sources '!A39</f>
        <v>Historic Equity - Negative Basis Adj.</v>
      </c>
      <c r="C106" s="98"/>
      <c r="D106" s="98"/>
      <c r="E106" s="353">
        <f>'V. Sources '!M39</f>
        <v>0</v>
      </c>
      <c r="F106" s="95"/>
      <c r="G106" s="95"/>
      <c r="H106" s="95"/>
      <c r="I106" s="95"/>
      <c r="J106" s="95"/>
      <c r="K106" s="95"/>
      <c r="L106" s="29"/>
      <c r="M106" s="29"/>
      <c r="N106" s="95"/>
      <c r="O106" s="95"/>
      <c r="P106" s="95"/>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35">
        <f t="shared" si="30"/>
        <v>0</v>
      </c>
      <c r="BC106" s="466">
        <f t="shared" si="31"/>
        <v>0</v>
      </c>
    </row>
    <row r="107" spans="1:55" ht="15" customHeight="1" x14ac:dyDescent="0.35">
      <c r="A107" s="154"/>
      <c r="B107" s="98" t="str">
        <f>'V. Sources '!A40</f>
        <v>Construction Loan</v>
      </c>
      <c r="C107" s="98"/>
      <c r="D107" s="98"/>
      <c r="E107" s="353">
        <f>'V. Sources '!M40</f>
        <v>0</v>
      </c>
      <c r="F107" s="95"/>
      <c r="G107" s="95"/>
      <c r="H107" s="95"/>
      <c r="I107" s="95"/>
      <c r="J107" s="95"/>
      <c r="K107" s="95"/>
      <c r="L107" s="29"/>
      <c r="M107" s="29"/>
      <c r="N107" s="95"/>
      <c r="O107" s="95"/>
      <c r="P107" s="95"/>
      <c r="Q107" s="29"/>
      <c r="R107" s="29"/>
      <c r="S107" s="29"/>
      <c r="T107" s="29"/>
      <c r="U107" s="29"/>
      <c r="V107" s="29"/>
      <c r="W107" s="102"/>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35">
        <f t="shared" si="30"/>
        <v>0</v>
      </c>
      <c r="BC107" s="466">
        <f t="shared" si="31"/>
        <v>0</v>
      </c>
    </row>
    <row r="108" spans="1:55" ht="15" customHeight="1" x14ac:dyDescent="0.35">
      <c r="A108" s="154"/>
      <c r="B108" s="98" t="str">
        <f>'V. Sources '!A41</f>
        <v>DURF Loan</v>
      </c>
      <c r="C108" s="98"/>
      <c r="D108" s="98"/>
      <c r="E108" s="353">
        <f>'V. Sources '!M41</f>
        <v>0</v>
      </c>
      <c r="F108" s="95"/>
      <c r="G108" s="95"/>
      <c r="H108" s="95"/>
      <c r="I108" s="95"/>
      <c r="J108" s="95"/>
      <c r="K108" s="95"/>
      <c r="L108" s="29"/>
      <c r="M108" s="29"/>
      <c r="N108" s="95"/>
      <c r="O108" s="95"/>
      <c r="P108" s="95"/>
      <c r="Q108" s="29"/>
      <c r="R108" s="29"/>
      <c r="S108" s="29"/>
      <c r="T108" s="102"/>
      <c r="U108" s="29"/>
      <c r="V108" s="29"/>
      <c r="W108" s="102"/>
      <c r="X108" s="102"/>
      <c r="Y108" s="29"/>
      <c r="Z108" s="29"/>
      <c r="AA108" s="102"/>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35">
        <f t="shared" si="30"/>
        <v>0</v>
      </c>
      <c r="BC108" s="466">
        <f t="shared" si="31"/>
        <v>0</v>
      </c>
    </row>
    <row r="109" spans="1:55" ht="15" customHeight="1" x14ac:dyDescent="0.35">
      <c r="A109" s="154"/>
      <c r="B109" s="98" t="str">
        <f>'V. Sources '!A42</f>
        <v>Subordinate Debt</v>
      </c>
      <c r="C109" s="98"/>
      <c r="D109" s="98"/>
      <c r="E109" s="353">
        <f>'V. Sources '!M42</f>
        <v>0</v>
      </c>
      <c r="F109" s="95"/>
      <c r="G109" s="95"/>
      <c r="H109" s="95"/>
      <c r="I109" s="95"/>
      <c r="J109" s="95"/>
      <c r="K109" s="95"/>
      <c r="L109" s="29"/>
      <c r="M109" s="29"/>
      <c r="N109" s="95"/>
      <c r="O109" s="95"/>
      <c r="P109" s="95"/>
      <c r="Q109" s="29"/>
      <c r="R109" s="102"/>
      <c r="S109" s="102"/>
      <c r="T109" s="102"/>
      <c r="U109" s="102"/>
      <c r="V109" s="102"/>
      <c r="W109" s="102"/>
      <c r="X109" s="102"/>
      <c r="Y109" s="102"/>
      <c r="Z109" s="102"/>
      <c r="AA109" s="102"/>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35">
        <f t="shared" si="30"/>
        <v>0</v>
      </c>
      <c r="BC109" s="466">
        <f t="shared" si="31"/>
        <v>0</v>
      </c>
    </row>
    <row r="110" spans="1:55" ht="15" customHeight="1" x14ac:dyDescent="0.35">
      <c r="A110" s="154"/>
      <c r="B110" s="98" t="str">
        <f>'V. Sources '!A43</f>
        <v>Other Government Financing</v>
      </c>
      <c r="C110" s="98"/>
      <c r="D110" s="98"/>
      <c r="E110" s="353">
        <f>'V. Sources '!M43</f>
        <v>0</v>
      </c>
      <c r="F110" s="95"/>
      <c r="G110" s="95"/>
      <c r="H110" s="95"/>
      <c r="I110" s="95"/>
      <c r="J110" s="95"/>
      <c r="K110" s="29"/>
      <c r="L110" s="102"/>
      <c r="M110" s="29"/>
      <c r="N110" s="95"/>
      <c r="O110" s="95"/>
      <c r="P110" s="29"/>
      <c r="Q110" s="102"/>
      <c r="R110" s="102"/>
      <c r="S110" s="102"/>
      <c r="T110" s="102"/>
      <c r="U110" s="102"/>
      <c r="V110" s="102"/>
      <c r="W110" s="102"/>
      <c r="X110" s="102"/>
      <c r="Y110" s="102"/>
      <c r="Z110" s="102"/>
      <c r="AA110" s="102"/>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35">
        <f t="shared" si="30"/>
        <v>0</v>
      </c>
      <c r="BC110" s="466">
        <f t="shared" si="31"/>
        <v>0</v>
      </c>
    </row>
    <row r="111" spans="1:55" ht="15" customHeight="1" x14ac:dyDescent="0.35">
      <c r="A111" s="154"/>
      <c r="B111" s="98" t="str">
        <f>'V. Sources '!A44</f>
        <v>Non-qualified Non-recourse Funds</v>
      </c>
      <c r="C111" s="98"/>
      <c r="D111" s="98"/>
      <c r="E111" s="353">
        <f>'V. Sources '!M44</f>
        <v>0</v>
      </c>
      <c r="F111" s="95"/>
      <c r="G111" s="95"/>
      <c r="H111" s="95"/>
      <c r="I111" s="95"/>
      <c r="J111" s="95"/>
      <c r="K111" s="29"/>
      <c r="L111" s="102"/>
      <c r="M111" s="29"/>
      <c r="N111" s="95"/>
      <c r="O111" s="95"/>
      <c r="P111" s="29"/>
      <c r="Q111" s="102"/>
      <c r="R111" s="102"/>
      <c r="S111" s="102"/>
      <c r="T111" s="102"/>
      <c r="U111" s="102"/>
      <c r="V111" s="102"/>
      <c r="W111" s="102"/>
      <c r="X111" s="102"/>
      <c r="Y111" s="102"/>
      <c r="Z111" s="102"/>
      <c r="AA111" s="102"/>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35">
        <f t="shared" si="30"/>
        <v>0</v>
      </c>
      <c r="BC111" s="466">
        <f t="shared" si="31"/>
        <v>0</v>
      </c>
    </row>
    <row r="112" spans="1:55" ht="15" customHeight="1" x14ac:dyDescent="0.35">
      <c r="A112" s="154"/>
      <c r="B112" s="98" t="str">
        <f>'V. Sources '!A45</f>
        <v>Development Costs Deferred Until Unit Sales</v>
      </c>
      <c r="C112" s="98"/>
      <c r="D112" s="98"/>
      <c r="E112" s="353">
        <f>'V. Sources '!M45</f>
        <v>0</v>
      </c>
      <c r="F112" s="95"/>
      <c r="G112" s="95"/>
      <c r="H112" s="95"/>
      <c r="I112" s="95"/>
      <c r="J112" s="95"/>
      <c r="K112" s="29"/>
      <c r="L112" s="102"/>
      <c r="M112" s="29"/>
      <c r="N112" s="95"/>
      <c r="O112" s="95"/>
      <c r="P112" s="29"/>
      <c r="Q112" s="102"/>
      <c r="R112" s="102"/>
      <c r="S112" s="102"/>
      <c r="T112" s="102"/>
      <c r="U112" s="102"/>
      <c r="V112" s="102"/>
      <c r="W112" s="102"/>
      <c r="X112" s="102"/>
      <c r="Y112" s="102"/>
      <c r="Z112" s="102"/>
      <c r="AA112" s="102"/>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35">
        <f t="shared" si="30"/>
        <v>0</v>
      </c>
      <c r="BC112" s="466">
        <f t="shared" si="31"/>
        <v>0</v>
      </c>
    </row>
    <row r="113" spans="1:55" ht="15" customHeight="1" x14ac:dyDescent="0.35">
      <c r="A113" s="154"/>
      <c r="B113" s="98" t="str">
        <f>'V. Sources '!A46</f>
        <v>Other Deferred Costs:</v>
      </c>
      <c r="C113" s="98"/>
      <c r="D113" s="98"/>
      <c r="E113" s="353">
        <f>'V. Sources '!M46</f>
        <v>0</v>
      </c>
      <c r="F113" s="95"/>
      <c r="G113" s="95"/>
      <c r="H113" s="95"/>
      <c r="I113" s="95"/>
      <c r="J113" s="95"/>
      <c r="K113" s="29"/>
      <c r="L113" s="102"/>
      <c r="M113" s="29"/>
      <c r="N113" s="95"/>
      <c r="O113" s="95"/>
      <c r="P113" s="29"/>
      <c r="Q113" s="102"/>
      <c r="R113" s="102"/>
      <c r="S113" s="102"/>
      <c r="T113" s="102"/>
      <c r="U113" s="102"/>
      <c r="V113" s="102"/>
      <c r="W113" s="102"/>
      <c r="X113" s="102"/>
      <c r="Y113" s="102"/>
      <c r="Z113" s="102"/>
      <c r="AA113" s="102"/>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35">
        <f t="shared" si="30"/>
        <v>0</v>
      </c>
      <c r="BC113" s="466">
        <f t="shared" si="31"/>
        <v>0</v>
      </c>
    </row>
    <row r="114" spans="1:55" ht="15" customHeight="1" x14ac:dyDescent="0.35">
      <c r="A114" s="109"/>
      <c r="B114" s="25" t="str">
        <f>'V. Sources '!A47</f>
        <v>Homebuyer Deposits</v>
      </c>
      <c r="E114" s="293">
        <f>'V. Sources '!M47</f>
        <v>0</v>
      </c>
      <c r="F114" s="20"/>
      <c r="G114" s="20"/>
      <c r="H114" s="20"/>
      <c r="I114" s="20"/>
      <c r="J114" s="20"/>
      <c r="K114" s="19"/>
      <c r="L114" s="22"/>
      <c r="M114" s="19"/>
      <c r="N114" s="20"/>
      <c r="O114" s="20"/>
      <c r="P114" s="19"/>
      <c r="Q114" s="22"/>
      <c r="R114" s="22"/>
      <c r="S114" s="22"/>
      <c r="T114" s="22"/>
      <c r="U114" s="22"/>
      <c r="V114" s="22"/>
      <c r="W114" s="22"/>
      <c r="X114" s="22"/>
      <c r="Y114" s="22"/>
      <c r="Z114" s="22"/>
      <c r="AA114" s="22"/>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293">
        <f t="shared" si="30"/>
        <v>0</v>
      </c>
      <c r="BC114" s="466">
        <f t="shared" si="31"/>
        <v>0</v>
      </c>
    </row>
    <row r="115" spans="1:55" s="107" customFormat="1" ht="15" customHeight="1" thickBot="1" x14ac:dyDescent="0.35">
      <c r="A115" s="337"/>
      <c r="B115" s="338"/>
      <c r="C115" s="338"/>
      <c r="D115" s="338" t="s">
        <v>979</v>
      </c>
      <c r="E115" s="355">
        <f>IF(SUM(E104:E114)=E15+E31+E56+E75+E85+E93+E99,SUM(E104:E114))</f>
        <v>0</v>
      </c>
      <c r="F115" s="367">
        <f t="shared" ref="F115:BA115" si="32">IF(SUM(F104:F114)=F15+F31+F56+F75+F85+F93+F99,SUM(F104:F114))</f>
        <v>0</v>
      </c>
      <c r="G115" s="367">
        <f t="shared" si="32"/>
        <v>0</v>
      </c>
      <c r="H115" s="367">
        <f t="shared" si="32"/>
        <v>0</v>
      </c>
      <c r="I115" s="367">
        <f t="shared" si="32"/>
        <v>0</v>
      </c>
      <c r="J115" s="367">
        <f t="shared" si="32"/>
        <v>0</v>
      </c>
      <c r="K115" s="367">
        <f t="shared" si="32"/>
        <v>0</v>
      </c>
      <c r="L115" s="367">
        <f t="shared" si="32"/>
        <v>0</v>
      </c>
      <c r="M115" s="367">
        <f t="shared" si="32"/>
        <v>0</v>
      </c>
      <c r="N115" s="367">
        <f t="shared" si="32"/>
        <v>0</v>
      </c>
      <c r="O115" s="367">
        <f t="shared" si="32"/>
        <v>0</v>
      </c>
      <c r="P115" s="367">
        <f t="shared" si="32"/>
        <v>0</v>
      </c>
      <c r="Q115" s="367">
        <f t="shared" si="32"/>
        <v>0</v>
      </c>
      <c r="R115" s="367">
        <f t="shared" si="32"/>
        <v>0</v>
      </c>
      <c r="S115" s="367">
        <f t="shared" si="32"/>
        <v>0</v>
      </c>
      <c r="T115" s="367">
        <f t="shared" si="32"/>
        <v>0</v>
      </c>
      <c r="U115" s="367">
        <f t="shared" si="32"/>
        <v>0</v>
      </c>
      <c r="V115" s="367">
        <f t="shared" si="32"/>
        <v>0</v>
      </c>
      <c r="W115" s="367">
        <f t="shared" si="32"/>
        <v>0</v>
      </c>
      <c r="X115" s="367">
        <f t="shared" si="32"/>
        <v>0</v>
      </c>
      <c r="Y115" s="367">
        <f t="shared" si="32"/>
        <v>0</v>
      </c>
      <c r="Z115" s="367">
        <f t="shared" si="32"/>
        <v>0</v>
      </c>
      <c r="AA115" s="367">
        <f t="shared" si="32"/>
        <v>0</v>
      </c>
      <c r="AB115" s="367">
        <f t="shared" si="32"/>
        <v>0</v>
      </c>
      <c r="AC115" s="367">
        <f t="shared" si="32"/>
        <v>0</v>
      </c>
      <c r="AD115" s="367">
        <f t="shared" si="32"/>
        <v>0</v>
      </c>
      <c r="AE115" s="367">
        <f t="shared" si="32"/>
        <v>0</v>
      </c>
      <c r="AF115" s="367">
        <f t="shared" si="32"/>
        <v>0</v>
      </c>
      <c r="AG115" s="367">
        <f t="shared" si="32"/>
        <v>0</v>
      </c>
      <c r="AH115" s="367">
        <f t="shared" si="32"/>
        <v>0</v>
      </c>
      <c r="AI115" s="367">
        <f t="shared" si="32"/>
        <v>0</v>
      </c>
      <c r="AJ115" s="367">
        <f t="shared" si="32"/>
        <v>0</v>
      </c>
      <c r="AK115" s="367">
        <f t="shared" si="32"/>
        <v>0</v>
      </c>
      <c r="AL115" s="367">
        <f t="shared" si="32"/>
        <v>0</v>
      </c>
      <c r="AM115" s="367">
        <f t="shared" si="32"/>
        <v>0</v>
      </c>
      <c r="AN115" s="367">
        <f t="shared" si="32"/>
        <v>0</v>
      </c>
      <c r="AO115" s="367">
        <f t="shared" si="32"/>
        <v>0</v>
      </c>
      <c r="AP115" s="367">
        <f t="shared" si="32"/>
        <v>0</v>
      </c>
      <c r="AQ115" s="367">
        <f t="shared" si="32"/>
        <v>0</v>
      </c>
      <c r="AR115" s="367">
        <f t="shared" si="32"/>
        <v>0</v>
      </c>
      <c r="AS115" s="367">
        <f t="shared" si="32"/>
        <v>0</v>
      </c>
      <c r="AT115" s="367">
        <f t="shared" si="32"/>
        <v>0</v>
      </c>
      <c r="AU115" s="367">
        <f t="shared" si="32"/>
        <v>0</v>
      </c>
      <c r="AV115" s="367">
        <f t="shared" si="32"/>
        <v>0</v>
      </c>
      <c r="AW115" s="367">
        <f t="shared" si="32"/>
        <v>0</v>
      </c>
      <c r="AX115" s="367">
        <f t="shared" si="32"/>
        <v>0</v>
      </c>
      <c r="AY115" s="367">
        <f t="shared" si="32"/>
        <v>0</v>
      </c>
      <c r="AZ115" s="367">
        <f t="shared" si="32"/>
        <v>0</v>
      </c>
      <c r="BA115" s="367">
        <f t="shared" si="32"/>
        <v>0</v>
      </c>
      <c r="BB115" s="359">
        <f t="shared" ref="BB115" si="33">IF(BC115=E115,BC115,"ERROR")</f>
        <v>0</v>
      </c>
      <c r="BC115" s="496">
        <f t="shared" si="31"/>
        <v>0</v>
      </c>
    </row>
    <row r="116" spans="1:55" ht="5.15" customHeight="1" thickTop="1" x14ac:dyDescent="0.35">
      <c r="A116" s="109"/>
      <c r="E116" s="339"/>
      <c r="F116" s="340"/>
      <c r="G116" s="339"/>
      <c r="H116" s="341"/>
      <c r="I116" s="342"/>
      <c r="J116" s="342"/>
      <c r="K116" s="342"/>
      <c r="L116" s="340"/>
      <c r="M116" s="340"/>
      <c r="N116" s="340"/>
      <c r="O116" s="343"/>
      <c r="P116" s="342"/>
      <c r="Q116" s="343"/>
      <c r="R116" s="343"/>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60"/>
    </row>
    <row r="117" spans="1:55" s="107" customFormat="1" ht="15" customHeight="1" x14ac:dyDescent="0.3">
      <c r="A117" s="344" t="s">
        <v>980</v>
      </c>
      <c r="B117" s="119"/>
      <c r="C117" s="119"/>
      <c r="D117" s="119"/>
      <c r="E117" s="345"/>
      <c r="F117" s="491">
        <f>F101</f>
        <v>0</v>
      </c>
      <c r="G117" s="491">
        <f t="shared" ref="G117:BA117" si="34">G101</f>
        <v>0</v>
      </c>
      <c r="H117" s="491">
        <f t="shared" si="34"/>
        <v>0</v>
      </c>
      <c r="I117" s="491">
        <f t="shared" si="34"/>
        <v>0</v>
      </c>
      <c r="J117" s="491">
        <f t="shared" si="34"/>
        <v>0</v>
      </c>
      <c r="K117" s="491">
        <f t="shared" si="34"/>
        <v>0</v>
      </c>
      <c r="L117" s="491">
        <f t="shared" si="34"/>
        <v>0</v>
      </c>
      <c r="M117" s="491">
        <f t="shared" si="34"/>
        <v>0</v>
      </c>
      <c r="N117" s="491">
        <f t="shared" si="34"/>
        <v>0</v>
      </c>
      <c r="O117" s="491">
        <f t="shared" si="34"/>
        <v>0</v>
      </c>
      <c r="P117" s="491">
        <f t="shared" si="34"/>
        <v>0</v>
      </c>
      <c r="Q117" s="491">
        <f t="shared" si="34"/>
        <v>0</v>
      </c>
      <c r="R117" s="491">
        <f t="shared" si="34"/>
        <v>0</v>
      </c>
      <c r="S117" s="491">
        <f t="shared" si="34"/>
        <v>0</v>
      </c>
      <c r="T117" s="491">
        <f t="shared" si="34"/>
        <v>0</v>
      </c>
      <c r="U117" s="491">
        <f t="shared" si="34"/>
        <v>0</v>
      </c>
      <c r="V117" s="491">
        <f t="shared" si="34"/>
        <v>0</v>
      </c>
      <c r="W117" s="491">
        <f t="shared" si="34"/>
        <v>0</v>
      </c>
      <c r="X117" s="491">
        <f t="shared" si="34"/>
        <v>0</v>
      </c>
      <c r="Y117" s="491">
        <f t="shared" si="34"/>
        <v>0</v>
      </c>
      <c r="Z117" s="491">
        <f t="shared" si="34"/>
        <v>0</v>
      </c>
      <c r="AA117" s="491">
        <f t="shared" si="34"/>
        <v>0</v>
      </c>
      <c r="AB117" s="491">
        <f t="shared" si="34"/>
        <v>0</v>
      </c>
      <c r="AC117" s="491">
        <f t="shared" si="34"/>
        <v>0</v>
      </c>
      <c r="AD117" s="491">
        <f t="shared" si="34"/>
        <v>0</v>
      </c>
      <c r="AE117" s="491">
        <f t="shared" si="34"/>
        <v>0</v>
      </c>
      <c r="AF117" s="491">
        <f t="shared" si="34"/>
        <v>0</v>
      </c>
      <c r="AG117" s="491">
        <f t="shared" si="34"/>
        <v>0</v>
      </c>
      <c r="AH117" s="491">
        <f t="shared" si="34"/>
        <v>0</v>
      </c>
      <c r="AI117" s="491">
        <f t="shared" si="34"/>
        <v>0</v>
      </c>
      <c r="AJ117" s="491">
        <f t="shared" si="34"/>
        <v>0</v>
      </c>
      <c r="AK117" s="491">
        <f t="shared" si="34"/>
        <v>0</v>
      </c>
      <c r="AL117" s="491">
        <f t="shared" si="34"/>
        <v>0</v>
      </c>
      <c r="AM117" s="491">
        <f t="shared" si="34"/>
        <v>0</v>
      </c>
      <c r="AN117" s="491">
        <f t="shared" si="34"/>
        <v>0</v>
      </c>
      <c r="AO117" s="491">
        <f t="shared" si="34"/>
        <v>0</v>
      </c>
      <c r="AP117" s="491">
        <f t="shared" si="34"/>
        <v>0</v>
      </c>
      <c r="AQ117" s="491">
        <f t="shared" si="34"/>
        <v>0</v>
      </c>
      <c r="AR117" s="491">
        <f t="shared" si="34"/>
        <v>0</v>
      </c>
      <c r="AS117" s="491">
        <f t="shared" si="34"/>
        <v>0</v>
      </c>
      <c r="AT117" s="491">
        <f t="shared" si="34"/>
        <v>0</v>
      </c>
      <c r="AU117" s="491">
        <f t="shared" si="34"/>
        <v>0</v>
      </c>
      <c r="AV117" s="491">
        <f t="shared" si="34"/>
        <v>0</v>
      </c>
      <c r="AW117" s="491">
        <f t="shared" si="34"/>
        <v>0</v>
      </c>
      <c r="AX117" s="491">
        <f t="shared" si="34"/>
        <v>0</v>
      </c>
      <c r="AY117" s="491">
        <f t="shared" si="34"/>
        <v>0</v>
      </c>
      <c r="AZ117" s="491">
        <f t="shared" si="34"/>
        <v>0</v>
      </c>
      <c r="BA117" s="491">
        <f t="shared" si="34"/>
        <v>0</v>
      </c>
      <c r="BB117" s="361">
        <f>IF(BC117=E115,BC117,"ERROR")</f>
        <v>0</v>
      </c>
      <c r="BC117" s="494">
        <f>SUM(F117:BA117)</f>
        <v>0</v>
      </c>
    </row>
    <row r="118" spans="1:55" s="107" customFormat="1" ht="15" customHeight="1" x14ac:dyDescent="0.3">
      <c r="A118" s="157" t="s">
        <v>981</v>
      </c>
      <c r="B118" s="158"/>
      <c r="C118" s="158"/>
      <c r="D118" s="158"/>
      <c r="E118" s="346"/>
      <c r="F118" s="368">
        <f>F117</f>
        <v>0</v>
      </c>
      <c r="G118" s="368">
        <f>G117+F118</f>
        <v>0</v>
      </c>
      <c r="H118" s="368">
        <f>H117+G118</f>
        <v>0</v>
      </c>
      <c r="I118" s="368">
        <f t="shared" ref="I118:O118" si="35">I117+H118</f>
        <v>0</v>
      </c>
      <c r="J118" s="368">
        <f t="shared" si="35"/>
        <v>0</v>
      </c>
      <c r="K118" s="368">
        <f t="shared" si="35"/>
        <v>0</v>
      </c>
      <c r="L118" s="368">
        <f t="shared" si="35"/>
        <v>0</v>
      </c>
      <c r="M118" s="368">
        <f t="shared" si="35"/>
        <v>0</v>
      </c>
      <c r="N118" s="368">
        <f t="shared" si="35"/>
        <v>0</v>
      </c>
      <c r="O118" s="368">
        <f t="shared" si="35"/>
        <v>0</v>
      </c>
      <c r="P118" s="368">
        <f t="shared" ref="P118" si="36">P117+O118</f>
        <v>0</v>
      </c>
      <c r="Q118" s="368">
        <f t="shared" ref="Q118" si="37">Q117+P118</f>
        <v>0</v>
      </c>
      <c r="R118" s="368">
        <f t="shared" ref="R118" si="38">R117+Q118</f>
        <v>0</v>
      </c>
      <c r="S118" s="368">
        <f t="shared" ref="S118" si="39">S117+R118</f>
        <v>0</v>
      </c>
      <c r="T118" s="368">
        <f t="shared" ref="T118" si="40">T117+S118</f>
        <v>0</v>
      </c>
      <c r="U118" s="368">
        <f t="shared" ref="U118:V118" si="41">U117+T118</f>
        <v>0</v>
      </c>
      <c r="V118" s="368">
        <f t="shared" si="41"/>
        <v>0</v>
      </c>
      <c r="W118" s="368">
        <f t="shared" ref="W118" si="42">W117+V118</f>
        <v>0</v>
      </c>
      <c r="X118" s="368">
        <f>X117+W118</f>
        <v>0</v>
      </c>
      <c r="Y118" s="368">
        <f t="shared" ref="Y118" si="43">Y117+X118</f>
        <v>0</v>
      </c>
      <c r="Z118" s="368">
        <f t="shared" ref="Z118" si="44">Z117+Y118</f>
        <v>0</v>
      </c>
      <c r="AA118" s="368">
        <f t="shared" ref="AA118" si="45">AA117+Z118</f>
        <v>0</v>
      </c>
      <c r="AB118" s="368">
        <f t="shared" ref="AB118" si="46">AB117+AA118</f>
        <v>0</v>
      </c>
      <c r="AC118" s="368">
        <f t="shared" ref="AC118" si="47">AC117+AB118</f>
        <v>0</v>
      </c>
      <c r="AD118" s="368">
        <f t="shared" ref="AD118" si="48">AD117+AC118</f>
        <v>0</v>
      </c>
      <c r="AE118" s="368">
        <f>AE117+AD118</f>
        <v>0</v>
      </c>
      <c r="AF118" s="368">
        <f t="shared" ref="AF118" si="49">AF117+AE118</f>
        <v>0</v>
      </c>
      <c r="AG118" s="368">
        <f t="shared" ref="AG118" si="50">AG117+AF118</f>
        <v>0</v>
      </c>
      <c r="AH118" s="368">
        <f t="shared" ref="AH118" si="51">AH117+AG118</f>
        <v>0</v>
      </c>
      <c r="AI118" s="368">
        <f t="shared" ref="AI118" si="52">AI117+AH118</f>
        <v>0</v>
      </c>
      <c r="AJ118" s="368">
        <f t="shared" ref="AJ118" si="53">AJ117+AI118</f>
        <v>0</v>
      </c>
      <c r="AK118" s="368">
        <f t="shared" ref="AK118" si="54">AK117+AJ118</f>
        <v>0</v>
      </c>
      <c r="AL118" s="368">
        <f>AL117+AK118</f>
        <v>0</v>
      </c>
      <c r="AM118" s="368">
        <f t="shared" ref="AM118" si="55">AM117+AL118</f>
        <v>0</v>
      </c>
      <c r="AN118" s="368">
        <f t="shared" ref="AN118" si="56">AN117+AM118</f>
        <v>0</v>
      </c>
      <c r="AO118" s="368">
        <f t="shared" ref="AO118" si="57">AO117+AN118</f>
        <v>0</v>
      </c>
      <c r="AP118" s="368">
        <f t="shared" ref="AP118" si="58">AP117+AO118</f>
        <v>0</v>
      </c>
      <c r="AQ118" s="368">
        <f t="shared" ref="AQ118" si="59">AQ117+AP118</f>
        <v>0</v>
      </c>
      <c r="AR118" s="368">
        <f t="shared" ref="AR118" si="60">AR117+AQ118</f>
        <v>0</v>
      </c>
      <c r="AS118" s="368">
        <f t="shared" ref="AS118" si="61">AS117+AR118</f>
        <v>0</v>
      </c>
      <c r="AT118" s="368">
        <f t="shared" ref="AT118" si="62">AT117+AS118</f>
        <v>0</v>
      </c>
      <c r="AU118" s="368">
        <f t="shared" ref="AU118" si="63">AU117+AT118</f>
        <v>0</v>
      </c>
      <c r="AV118" s="368">
        <f t="shared" ref="AV118" si="64">AV117+AU118</f>
        <v>0</v>
      </c>
      <c r="AW118" s="368">
        <f>AW117+AV118</f>
        <v>0</v>
      </c>
      <c r="AX118" s="368">
        <f t="shared" ref="AX118" si="65">AX117+AW118</f>
        <v>0</v>
      </c>
      <c r="AY118" s="368">
        <f t="shared" ref="AY118" si="66">AY117+AX118</f>
        <v>0</v>
      </c>
      <c r="AZ118" s="368">
        <f t="shared" ref="AZ118" si="67">AZ117+AY118</f>
        <v>0</v>
      </c>
      <c r="BA118" s="368">
        <f t="shared" ref="BA118" si="68">BA117+AZ118</f>
        <v>0</v>
      </c>
      <c r="BB118" s="299">
        <f>IF(BC118=E115,BC118,"ERROR")</f>
        <v>0</v>
      </c>
      <c r="BC118" s="497">
        <f>MAX(F118:BA118)</f>
        <v>0</v>
      </c>
    </row>
    <row r="119" spans="1:55" ht="30.75" customHeight="1" x14ac:dyDescent="0.35">
      <c r="A119" s="721" t="s">
        <v>989</v>
      </c>
      <c r="B119" s="722"/>
      <c r="C119" s="722"/>
      <c r="D119" s="722"/>
      <c r="E119" s="723"/>
      <c r="F119" s="126"/>
    </row>
    <row r="120" spans="1:55" ht="34" customHeight="1" x14ac:dyDescent="0.35">
      <c r="A120" s="724" t="s">
        <v>988</v>
      </c>
      <c r="B120" s="725"/>
      <c r="C120" s="725"/>
      <c r="D120" s="725"/>
      <c r="E120" s="726"/>
      <c r="F120" s="126"/>
    </row>
    <row r="121" spans="1:55" x14ac:dyDescent="0.35">
      <c r="A121" s="347" t="s">
        <v>982</v>
      </c>
      <c r="B121" s="120"/>
      <c r="C121" s="120"/>
      <c r="D121" s="120"/>
      <c r="E121" s="348"/>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39"/>
      <c r="AY121" s="339"/>
      <c r="AZ121" s="339"/>
      <c r="BA121" s="339"/>
      <c r="BB121" s="339"/>
    </row>
    <row r="123" spans="1:55" x14ac:dyDescent="0.35">
      <c r="E123" s="173"/>
    </row>
    <row r="125" spans="1:55" x14ac:dyDescent="0.35">
      <c r="G125" s="349"/>
      <c r="H125" s="349"/>
      <c r="I125" s="349"/>
      <c r="J125" s="349"/>
    </row>
    <row r="126" spans="1:55" x14ac:dyDescent="0.35">
      <c r="G126" s="349"/>
      <c r="H126" s="349"/>
      <c r="I126" s="349"/>
      <c r="J126" s="349"/>
    </row>
    <row r="127" spans="1:55" x14ac:dyDescent="0.35">
      <c r="G127" s="349"/>
      <c r="H127" s="349"/>
      <c r="I127" s="349"/>
      <c r="J127" s="349"/>
    </row>
    <row r="128" spans="1:55" x14ac:dyDescent="0.35">
      <c r="G128" s="349"/>
      <c r="H128" s="349"/>
      <c r="I128" s="349"/>
      <c r="J128" s="349"/>
    </row>
    <row r="129" spans="7:10" x14ac:dyDescent="0.35">
      <c r="G129" s="349"/>
      <c r="H129" s="349"/>
      <c r="I129" s="349"/>
      <c r="J129" s="349"/>
    </row>
  </sheetData>
  <mergeCells count="11">
    <mergeCell ref="A119:E119"/>
    <mergeCell ref="A120:E120"/>
    <mergeCell ref="AF1:AR1"/>
    <mergeCell ref="AS1:BB1"/>
    <mergeCell ref="S2:AE2"/>
    <mergeCell ref="AF2:AR2"/>
    <mergeCell ref="AS2:BB2"/>
    <mergeCell ref="A8:D9"/>
    <mergeCell ref="A1:R1"/>
    <mergeCell ref="A2:R2"/>
    <mergeCell ref="S1:AE1"/>
  </mergeCells>
  <dataValidations count="1">
    <dataValidation type="whole" operator="greaterThanOrEqual" allowBlank="1" showInputMessage="1" showErrorMessage="1" sqref="E121:BB121 E10:E77 F11:BA100 E86:E100 BB11:BB116 E102:BA118" xr:uid="{F072C634-78BE-B045-B3F8-F17741845628}">
      <formula1>0</formula1>
    </dataValidation>
  </dataValidations>
  <pageMargins left="0.7" right="0.7" top="0.75" bottom="0.75" header="0.3" footer="0.3"/>
  <pageSetup scale="32" fitToWidth="4" fitToHeight="0" orientation="portrait" horizontalDpi="1200" verticalDpi="1200"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BC3BE-79C8-3D47-9033-C482806C872D}">
  <sheetPr>
    <pageSetUpPr fitToPage="1"/>
  </sheetPr>
  <dimension ref="A1:N48"/>
  <sheetViews>
    <sheetView zoomScaleNormal="100" workbookViewId="0">
      <selection activeCell="C26" sqref="C26:D26"/>
    </sheetView>
  </sheetViews>
  <sheetFormatPr defaultColWidth="8.81640625" defaultRowHeight="14.5" x14ac:dyDescent="0.35"/>
  <cols>
    <col min="1" max="1" width="35.81640625" style="25" customWidth="1"/>
    <col min="2" max="2" width="16.81640625" style="25" customWidth="1"/>
    <col min="3" max="3" width="15.81640625" style="25" customWidth="1"/>
    <col min="4" max="4" width="14.81640625" style="25" customWidth="1"/>
    <col min="5" max="5" width="18.1796875" style="25" customWidth="1"/>
    <col min="6" max="6" width="25.90625" style="464" bestFit="1" customWidth="1"/>
    <col min="7" max="7" width="14.1796875" style="464" customWidth="1"/>
    <col min="8" max="8" width="8.81640625" style="25"/>
    <col min="9" max="9" width="9.1796875" style="25" bestFit="1" customWidth="1"/>
    <col min="10" max="16384" width="8.81640625" style="25"/>
  </cols>
  <sheetData>
    <row r="1" spans="1:14" ht="15" customHeight="1" x14ac:dyDescent="0.3">
      <c r="A1" s="556" t="s">
        <v>0</v>
      </c>
      <c r="B1" s="556"/>
      <c r="C1" s="556"/>
      <c r="D1" s="556"/>
      <c r="E1" s="556"/>
      <c r="F1" s="463"/>
      <c r="G1" s="463"/>
      <c r="H1" s="107"/>
      <c r="I1" s="107"/>
      <c r="J1" s="107"/>
      <c r="K1" s="107"/>
      <c r="L1" s="107"/>
      <c r="M1" s="107"/>
      <c r="N1" s="107"/>
    </row>
    <row r="2" spans="1:14" ht="15" customHeight="1" x14ac:dyDescent="0.3">
      <c r="A2" s="556" t="s">
        <v>31</v>
      </c>
      <c r="B2" s="556"/>
      <c r="C2" s="556"/>
      <c r="D2" s="556"/>
      <c r="E2" s="556"/>
      <c r="F2" s="463"/>
      <c r="G2" s="463"/>
      <c r="H2" s="107"/>
      <c r="I2" s="107"/>
      <c r="J2" s="107"/>
      <c r="K2" s="107"/>
      <c r="L2" s="107"/>
      <c r="M2" s="107"/>
      <c r="N2" s="107"/>
    </row>
    <row r="3" spans="1:14" ht="15" customHeight="1" x14ac:dyDescent="0.35"/>
    <row r="4" spans="1:14" ht="19.5" customHeight="1" x14ac:dyDescent="0.35">
      <c r="A4" s="107" t="s">
        <v>958</v>
      </c>
    </row>
    <row r="5" spans="1:14" ht="6" customHeight="1" x14ac:dyDescent="0.35">
      <c r="A5" s="107"/>
    </row>
    <row r="6" spans="1:14" ht="19.5" customHeight="1" x14ac:dyDescent="0.35">
      <c r="A6" s="25" t="s">
        <v>270</v>
      </c>
    </row>
    <row r="7" spans="1:14" ht="6" customHeight="1" x14ac:dyDescent="0.35">
      <c r="A7" s="142"/>
    </row>
    <row r="8" spans="1:14" ht="20.149999999999999" customHeight="1" x14ac:dyDescent="0.35">
      <c r="A8" s="369" t="s">
        <v>1023</v>
      </c>
      <c r="B8" s="298" t="s">
        <v>1010</v>
      </c>
      <c r="C8" s="298" t="s">
        <v>1009</v>
      </c>
      <c r="D8" s="298" t="s">
        <v>534</v>
      </c>
      <c r="E8" s="190" t="s">
        <v>535</v>
      </c>
    </row>
    <row r="9" spans="1:14" ht="20.149999999999999" customHeight="1" x14ac:dyDescent="0.35">
      <c r="A9" s="382" cm="1">
        <f t="array" ref="A9">'VIII. Unit Mix &amp; Sales Revenue'!A10:A10</f>
        <v>0</v>
      </c>
      <c r="B9" s="469">
        <f>'VIII. Unit Mix &amp; Sales Revenue'!F10</f>
        <v>0</v>
      </c>
      <c r="C9" s="470">
        <f>'VIII. Unit Mix &amp; Sales Revenue'!H10</f>
        <v>0</v>
      </c>
      <c r="D9" s="383">
        <f>'VIII. Unit Mix &amp; Sales Revenue'!C10</f>
        <v>0</v>
      </c>
      <c r="E9" s="471">
        <f>IF(D9=0,0,'VIII. Unit Mix &amp; Sales Revenue'!K10)</f>
        <v>0</v>
      </c>
      <c r="F9" s="465"/>
    </row>
    <row r="10" spans="1:14" ht="20.149999999999999" customHeight="1" x14ac:dyDescent="0.35">
      <c r="A10" s="384" cm="1">
        <f t="array" ref="A10">'VIII. Unit Mix &amp; Sales Revenue'!A11:A11</f>
        <v>0</v>
      </c>
      <c r="B10" s="488">
        <f>'VIII. Unit Mix &amp; Sales Revenue'!F11</f>
        <v>0</v>
      </c>
      <c r="C10" s="470">
        <f>'VIII. Unit Mix &amp; Sales Revenue'!H11</f>
        <v>0</v>
      </c>
      <c r="D10" s="385">
        <f>'VIII. Unit Mix &amp; Sales Revenue'!C11</f>
        <v>0</v>
      </c>
      <c r="E10" s="471">
        <f>IF(D10=0,0,'VIII. Unit Mix &amp; Sales Revenue'!K11)</f>
        <v>0</v>
      </c>
      <c r="F10" s="465"/>
    </row>
    <row r="11" spans="1:14" ht="20.149999999999999" customHeight="1" x14ac:dyDescent="0.35">
      <c r="A11" s="384" cm="1">
        <f t="array" ref="A11">'VIII. Unit Mix &amp; Sales Revenue'!A12:A12</f>
        <v>0</v>
      </c>
      <c r="B11" s="488">
        <f>'VIII. Unit Mix &amp; Sales Revenue'!F12</f>
        <v>0</v>
      </c>
      <c r="C11" s="470">
        <f>'VIII. Unit Mix &amp; Sales Revenue'!H12</f>
        <v>0</v>
      </c>
      <c r="D11" s="385">
        <f>'VIII. Unit Mix &amp; Sales Revenue'!C12</f>
        <v>0</v>
      </c>
      <c r="E11" s="471">
        <f>IF(D11=0,0,'VIII. Unit Mix &amp; Sales Revenue'!K12)</f>
        <v>0</v>
      </c>
      <c r="F11" s="465"/>
    </row>
    <row r="12" spans="1:14" ht="20.149999999999999" customHeight="1" x14ac:dyDescent="0.35">
      <c r="A12" s="384" cm="1">
        <f t="array" ref="A12">'VIII. Unit Mix &amp; Sales Revenue'!A13:A13</f>
        <v>0</v>
      </c>
      <c r="B12" s="488">
        <f>'VIII. Unit Mix &amp; Sales Revenue'!F13</f>
        <v>0</v>
      </c>
      <c r="C12" s="470">
        <f>'VIII. Unit Mix &amp; Sales Revenue'!H13</f>
        <v>0</v>
      </c>
      <c r="D12" s="385">
        <f>'VIII. Unit Mix &amp; Sales Revenue'!C13</f>
        <v>0</v>
      </c>
      <c r="E12" s="471">
        <f>IF(D12=0,0,'VIII. Unit Mix &amp; Sales Revenue'!K13)</f>
        <v>0</v>
      </c>
      <c r="F12" s="465"/>
    </row>
    <row r="13" spans="1:14" ht="20.149999999999999" customHeight="1" x14ac:dyDescent="0.35">
      <c r="A13" s="384" cm="1">
        <f t="array" ref="A13">'VIII. Unit Mix &amp; Sales Revenue'!A14:A14</f>
        <v>0</v>
      </c>
      <c r="B13" s="488">
        <f>'VIII. Unit Mix &amp; Sales Revenue'!F14</f>
        <v>0</v>
      </c>
      <c r="C13" s="470">
        <f>'VIII. Unit Mix &amp; Sales Revenue'!H14</f>
        <v>0</v>
      </c>
      <c r="D13" s="385">
        <f>'VIII. Unit Mix &amp; Sales Revenue'!C14</f>
        <v>0</v>
      </c>
      <c r="E13" s="471">
        <f>IF(D13=0,0,'VIII. Unit Mix &amp; Sales Revenue'!K14)</f>
        <v>0</v>
      </c>
      <c r="F13" s="465"/>
    </row>
    <row r="14" spans="1:14" ht="20.149999999999999" customHeight="1" x14ac:dyDescent="0.35">
      <c r="A14" s="384" cm="1">
        <f t="array" ref="A14">'VIII. Unit Mix &amp; Sales Revenue'!A15:A15</f>
        <v>0</v>
      </c>
      <c r="B14" s="488">
        <f>'VIII. Unit Mix &amp; Sales Revenue'!F15</f>
        <v>0</v>
      </c>
      <c r="C14" s="470">
        <f>'VIII. Unit Mix &amp; Sales Revenue'!H15</f>
        <v>0</v>
      </c>
      <c r="D14" s="385">
        <f>'VIII. Unit Mix &amp; Sales Revenue'!C15</f>
        <v>0</v>
      </c>
      <c r="E14" s="471">
        <f>IF(D14=0,0,'VIII. Unit Mix &amp; Sales Revenue'!K15)</f>
        <v>0</v>
      </c>
      <c r="F14" s="465"/>
    </row>
    <row r="15" spans="1:14" ht="20.149999999999999" customHeight="1" x14ac:dyDescent="0.35">
      <c r="A15" s="384" cm="1">
        <f t="array" ref="A15">'VIII. Unit Mix &amp; Sales Revenue'!A16:A16</f>
        <v>0</v>
      </c>
      <c r="B15" s="488">
        <f>'VIII. Unit Mix &amp; Sales Revenue'!F16</f>
        <v>0</v>
      </c>
      <c r="C15" s="470">
        <f>'VIII. Unit Mix &amp; Sales Revenue'!H16</f>
        <v>0</v>
      </c>
      <c r="D15" s="385">
        <f>'VIII. Unit Mix &amp; Sales Revenue'!C16</f>
        <v>0</v>
      </c>
      <c r="E15" s="471">
        <f>IF(D15=0,0,'VIII. Unit Mix &amp; Sales Revenue'!K16)</f>
        <v>0</v>
      </c>
      <c r="F15" s="465"/>
      <c r="G15" s="465"/>
    </row>
    <row r="16" spans="1:14" ht="20.149999999999999" customHeight="1" x14ac:dyDescent="0.35">
      <c r="A16" s="384" cm="1">
        <f t="array" ref="A16">'VIII. Unit Mix &amp; Sales Revenue'!A17:A17</f>
        <v>0</v>
      </c>
      <c r="B16" s="488">
        <f>'VIII. Unit Mix &amp; Sales Revenue'!F17</f>
        <v>0</v>
      </c>
      <c r="C16" s="470">
        <f>'VIII. Unit Mix &amp; Sales Revenue'!H17</f>
        <v>0</v>
      </c>
      <c r="D16" s="385">
        <f>'VIII. Unit Mix &amp; Sales Revenue'!C17</f>
        <v>0</v>
      </c>
      <c r="E16" s="471">
        <f>IF(D16=0,0,'VIII. Unit Mix &amp; Sales Revenue'!K17)</f>
        <v>0</v>
      </c>
      <c r="F16" s="465"/>
    </row>
    <row r="17" spans="1:9" ht="20.149999999999999" customHeight="1" x14ac:dyDescent="0.35">
      <c r="A17" s="384" cm="1">
        <f t="array" ref="A17">'VIII. Unit Mix &amp; Sales Revenue'!A18:A18</f>
        <v>0</v>
      </c>
      <c r="B17" s="488">
        <f>'VIII. Unit Mix &amp; Sales Revenue'!F18</f>
        <v>0</v>
      </c>
      <c r="C17" s="470">
        <f>'VIII. Unit Mix &amp; Sales Revenue'!H18</f>
        <v>0</v>
      </c>
      <c r="D17" s="385">
        <f>'VIII. Unit Mix &amp; Sales Revenue'!C18</f>
        <v>0</v>
      </c>
      <c r="E17" s="471">
        <f>IF(D17=0,0,'VIII. Unit Mix &amp; Sales Revenue'!K18)</f>
        <v>0</v>
      </c>
      <c r="G17" s="465"/>
    </row>
    <row r="18" spans="1:9" ht="20.149999999999999" customHeight="1" x14ac:dyDescent="0.35">
      <c r="A18" s="384" cm="1">
        <f t="array" ref="A18">'VIII. Unit Mix &amp; Sales Revenue'!A19:A19</f>
        <v>0</v>
      </c>
      <c r="B18" s="488">
        <f>'VIII. Unit Mix &amp; Sales Revenue'!F19</f>
        <v>0</v>
      </c>
      <c r="C18" s="470">
        <f>'VIII. Unit Mix &amp; Sales Revenue'!H19</f>
        <v>0</v>
      </c>
      <c r="D18" s="385">
        <f>'VIII. Unit Mix &amp; Sales Revenue'!C19</f>
        <v>0</v>
      </c>
      <c r="E18" s="471">
        <f>IF(D18=0,0,'VIII. Unit Mix &amp; Sales Revenue'!K19)</f>
        <v>0</v>
      </c>
      <c r="F18" s="465"/>
      <c r="G18" s="465"/>
    </row>
    <row r="19" spans="1:9" ht="20.149999999999999" customHeight="1" x14ac:dyDescent="0.35">
      <c r="A19" s="384" cm="1">
        <f t="array" ref="A19">'VIII. Unit Mix &amp; Sales Revenue'!A20:A20</f>
        <v>0</v>
      </c>
      <c r="B19" s="488">
        <f>'VIII. Unit Mix &amp; Sales Revenue'!F20</f>
        <v>0</v>
      </c>
      <c r="C19" s="470">
        <f>'VIII. Unit Mix &amp; Sales Revenue'!H20</f>
        <v>0</v>
      </c>
      <c r="D19" s="385">
        <f>'VIII. Unit Mix &amp; Sales Revenue'!C20</f>
        <v>0</v>
      </c>
      <c r="E19" s="471">
        <f>IF(D19=0,0,'VIII. Unit Mix &amp; Sales Revenue'!K20)</f>
        <v>0</v>
      </c>
    </row>
    <row r="20" spans="1:9" ht="20.149999999999999" customHeight="1" x14ac:dyDescent="0.35">
      <c r="A20" s="384" cm="1">
        <f t="array" ref="A20">'VIII. Unit Mix &amp; Sales Revenue'!A21:A21</f>
        <v>0</v>
      </c>
      <c r="B20" s="488">
        <f>'VIII. Unit Mix &amp; Sales Revenue'!F21</f>
        <v>0</v>
      </c>
      <c r="C20" s="470">
        <f>'VIII. Unit Mix &amp; Sales Revenue'!H21</f>
        <v>0</v>
      </c>
      <c r="D20" s="385">
        <f>'VIII. Unit Mix &amp; Sales Revenue'!C21</f>
        <v>0</v>
      </c>
      <c r="E20" s="471">
        <f>IF(D20=0,0,'VIII. Unit Mix &amp; Sales Revenue'!K21)</f>
        <v>0</v>
      </c>
      <c r="G20" s="465"/>
      <c r="I20" s="370"/>
    </row>
    <row r="21" spans="1:9" ht="20.149999999999999" customHeight="1" x14ac:dyDescent="0.35">
      <c r="A21" s="384" cm="1">
        <f t="array" ref="A21">'VIII. Unit Mix &amp; Sales Revenue'!A22:A22</f>
        <v>0</v>
      </c>
      <c r="B21" s="488">
        <f>'VIII. Unit Mix &amp; Sales Revenue'!F22</f>
        <v>0</v>
      </c>
      <c r="C21" s="470">
        <f>'VIII. Unit Mix &amp; Sales Revenue'!H22</f>
        <v>0</v>
      </c>
      <c r="D21" s="385">
        <f>'VIII. Unit Mix &amp; Sales Revenue'!C22</f>
        <v>0</v>
      </c>
      <c r="E21" s="471">
        <f>IF(D21=0,0,'VIII. Unit Mix &amp; Sales Revenue'!K22)</f>
        <v>0</v>
      </c>
      <c r="G21" s="465"/>
    </row>
    <row r="22" spans="1:9" ht="20.149999999999999" customHeight="1" x14ac:dyDescent="0.35">
      <c r="A22" s="386" cm="1">
        <f t="array" ref="A22">'VIII. Unit Mix &amp; Sales Revenue'!A23:A23</f>
        <v>0</v>
      </c>
      <c r="B22" s="488">
        <f>'VIII. Unit Mix &amp; Sales Revenue'!F23</f>
        <v>0</v>
      </c>
      <c r="C22" s="470">
        <f>'VIII. Unit Mix &amp; Sales Revenue'!H23</f>
        <v>0</v>
      </c>
      <c r="D22" s="387">
        <f>'VIII. Unit Mix &amp; Sales Revenue'!C23</f>
        <v>0</v>
      </c>
      <c r="E22" s="472">
        <f>IF(D22=0,0,'VIII. Unit Mix &amp; Sales Revenue'!K23)</f>
        <v>0</v>
      </c>
    </row>
    <row r="23" spans="1:9" ht="20.149999999999999" customHeight="1" x14ac:dyDescent="0.35">
      <c r="A23" s="79" t="s">
        <v>312</v>
      </c>
      <c r="B23" s="187" t="s">
        <v>302</v>
      </c>
      <c r="C23" s="388" t="s">
        <v>302</v>
      </c>
      <c r="D23" s="187">
        <f>IF(SUM(D9:D22)='VIII. Unit Mix &amp; Sales Revenue'!C24,SUM(D9:D22),"ERROR")</f>
        <v>0</v>
      </c>
      <c r="E23" s="473">
        <f>IF(SUM(E9:E22)='VIII. Unit Mix &amp; Sales Revenue'!K24,SUM(E9:E22),"ERROR")</f>
        <v>0</v>
      </c>
    </row>
    <row r="24" spans="1:9" ht="4" customHeight="1" x14ac:dyDescent="0.35">
      <c r="A24" s="109"/>
      <c r="E24" s="268"/>
    </row>
    <row r="25" spans="1:9" ht="20.149999999999999" customHeight="1" x14ac:dyDescent="0.35">
      <c r="A25" s="371" t="s">
        <v>536</v>
      </c>
      <c r="B25" s="164"/>
      <c r="C25" s="164" t="s">
        <v>1021</v>
      </c>
      <c r="D25" s="164" t="s">
        <v>537</v>
      </c>
      <c r="E25" s="190" t="s">
        <v>538</v>
      </c>
      <c r="G25" s="466"/>
    </row>
    <row r="26" spans="1:9" ht="20.149999999999999" customHeight="1" x14ac:dyDescent="0.35">
      <c r="A26" s="372" t="s">
        <v>1012</v>
      </c>
      <c r="B26" s="478"/>
      <c r="C26" s="374"/>
      <c r="D26" s="373"/>
      <c r="E26" s="474">
        <f>C26*D26</f>
        <v>0</v>
      </c>
      <c r="G26" s="466"/>
    </row>
    <row r="27" spans="1:9" ht="20.149999999999999" customHeight="1" x14ac:dyDescent="0.35">
      <c r="A27" s="375"/>
      <c r="B27" s="479"/>
      <c r="C27" s="377"/>
      <c r="D27" s="376"/>
      <c r="E27" s="475">
        <f t="shared" ref="E27:E29" si="0">C27*D27</f>
        <v>0</v>
      </c>
      <c r="G27" s="467"/>
    </row>
    <row r="28" spans="1:9" ht="20.149999999999999" customHeight="1" x14ac:dyDescent="0.35">
      <c r="A28" s="375"/>
      <c r="B28" s="479"/>
      <c r="C28" s="377"/>
      <c r="D28" s="376"/>
      <c r="E28" s="475">
        <f t="shared" si="0"/>
        <v>0</v>
      </c>
      <c r="G28" s="467"/>
    </row>
    <row r="29" spans="1:9" ht="20.149999999999999" customHeight="1" x14ac:dyDescent="0.35">
      <c r="A29" s="378"/>
      <c r="B29" s="480"/>
      <c r="C29" s="379"/>
      <c r="D29" s="305"/>
      <c r="E29" s="476">
        <f t="shared" si="0"/>
        <v>0</v>
      </c>
    </row>
    <row r="30" spans="1:9" ht="20.149999999999999" customHeight="1" x14ac:dyDescent="0.35">
      <c r="A30" s="380" t="s">
        <v>312</v>
      </c>
      <c r="B30" s="389"/>
      <c r="C30" s="390">
        <f>SUM(C26:C29)</f>
        <v>0</v>
      </c>
      <c r="D30" s="389">
        <f>SUM(D26:D29)</f>
        <v>0</v>
      </c>
      <c r="E30" s="477">
        <f>SUM(E26:E29)</f>
        <v>0</v>
      </c>
    </row>
    <row r="31" spans="1:9" ht="4" customHeight="1" x14ac:dyDescent="0.35">
      <c r="A31" s="109"/>
      <c r="E31" s="268"/>
    </row>
    <row r="32" spans="1:9" ht="20.149999999999999" customHeight="1" x14ac:dyDescent="0.35">
      <c r="A32" s="563" t="s">
        <v>412</v>
      </c>
      <c r="B32" s="564"/>
      <c r="C32" s="564"/>
      <c r="D32" s="565"/>
      <c r="E32" s="190" t="s">
        <v>538</v>
      </c>
      <c r="G32" s="465"/>
    </row>
    <row r="33" spans="1:11" ht="20.149999999999999" customHeight="1" x14ac:dyDescent="0.35">
      <c r="A33" s="740"/>
      <c r="B33" s="741"/>
      <c r="C33" s="741"/>
      <c r="D33" s="742"/>
      <c r="E33" s="44"/>
    </row>
    <row r="34" spans="1:11" ht="20.149999999999999" customHeight="1" x14ac:dyDescent="0.35">
      <c r="A34" s="743"/>
      <c r="B34" s="669"/>
      <c r="C34" s="669"/>
      <c r="D34" s="670"/>
      <c r="E34" s="42"/>
      <c r="K34" s="370"/>
    </row>
    <row r="35" spans="1:11" ht="20.149999999999999" customHeight="1" x14ac:dyDescent="0.35">
      <c r="A35" s="568"/>
      <c r="B35" s="555"/>
      <c r="C35" s="555"/>
      <c r="D35" s="744"/>
      <c r="E35" s="43"/>
    </row>
    <row r="36" spans="1:11" ht="20.149999999999999" customHeight="1" x14ac:dyDescent="0.35">
      <c r="A36" s="673" t="s">
        <v>312</v>
      </c>
      <c r="B36" s="674"/>
      <c r="C36" s="674"/>
      <c r="D36" s="675"/>
      <c r="E36" s="391">
        <f>SUM(E33:E35)</f>
        <v>0</v>
      </c>
    </row>
    <row r="37" spans="1:11" ht="4" customHeight="1" x14ac:dyDescent="0.35">
      <c r="A37" s="109"/>
      <c r="D37" s="381"/>
      <c r="E37" s="392"/>
    </row>
    <row r="38" spans="1:11" ht="20.149999999999999" customHeight="1" x14ac:dyDescent="0.35">
      <c r="A38" s="673" t="s">
        <v>539</v>
      </c>
      <c r="B38" s="674"/>
      <c r="C38" s="674"/>
      <c r="D38" s="675"/>
      <c r="E38" s="393">
        <f>E23+E30+E36</f>
        <v>0</v>
      </c>
    </row>
    <row r="39" spans="1:11" ht="32.15" customHeight="1" x14ac:dyDescent="0.35">
      <c r="A39" s="739" t="s">
        <v>991</v>
      </c>
      <c r="B39" s="739"/>
      <c r="C39" s="739"/>
      <c r="D39" s="739"/>
      <c r="E39" s="739"/>
    </row>
    <row r="40" spans="1:11" ht="36" customHeight="1" x14ac:dyDescent="0.35">
      <c r="A40" s="739" t="s">
        <v>990</v>
      </c>
      <c r="B40" s="739"/>
      <c r="C40" s="739"/>
      <c r="D40" s="739"/>
      <c r="E40" s="739"/>
    </row>
    <row r="41" spans="1:11" ht="33" customHeight="1" x14ac:dyDescent="0.35">
      <c r="A41" s="739" t="s">
        <v>992</v>
      </c>
      <c r="B41" s="739"/>
      <c r="C41" s="739"/>
      <c r="D41" s="739"/>
      <c r="E41" s="739"/>
    </row>
    <row r="42" spans="1:11" ht="20.149999999999999" customHeight="1" x14ac:dyDescent="0.35"/>
    <row r="43" spans="1:11" x14ac:dyDescent="0.35">
      <c r="A43" s="107" t="s">
        <v>540</v>
      </c>
    </row>
    <row r="44" spans="1:11" ht="6" customHeight="1" x14ac:dyDescent="0.35">
      <c r="A44" s="107"/>
    </row>
    <row r="45" spans="1:11" ht="20.149999999999999" customHeight="1" x14ac:dyDescent="0.35">
      <c r="A45" s="734" t="s">
        <v>541</v>
      </c>
      <c r="B45" s="734"/>
      <c r="C45" s="734"/>
      <c r="D45" s="734"/>
      <c r="E45" s="394">
        <f>E38-'VI. Prj. Budget-Uses'!I103</f>
        <v>0</v>
      </c>
    </row>
    <row r="46" spans="1:11" ht="20.149999999999999" customHeight="1" x14ac:dyDescent="0.35">
      <c r="A46" s="735" t="s">
        <v>542</v>
      </c>
      <c r="B46" s="735"/>
      <c r="C46" s="735"/>
      <c r="D46" s="735"/>
      <c r="E46" s="395" t="e">
        <f>IF((AND((E45/E38)&gt;=5%,(E45/E38)&lt;=20%)),(E45/E38),"ERROR")</f>
        <v>#DIV/0!</v>
      </c>
    </row>
    <row r="47" spans="1:11" ht="20.149999999999999" customHeight="1" x14ac:dyDescent="0.35">
      <c r="A47" s="736" t="s">
        <v>543</v>
      </c>
      <c r="B47" s="737"/>
      <c r="C47" s="737"/>
      <c r="D47" s="737"/>
      <c r="E47" s="738"/>
    </row>
    <row r="48" spans="1:11" x14ac:dyDescent="0.35">
      <c r="E48" s="468" t="e">
        <f>E45/E38</f>
        <v>#DIV/0!</v>
      </c>
    </row>
  </sheetData>
  <mergeCells count="14">
    <mergeCell ref="A45:D45"/>
    <mergeCell ref="A46:D46"/>
    <mergeCell ref="A47:E47"/>
    <mergeCell ref="A1:E1"/>
    <mergeCell ref="A2:E2"/>
    <mergeCell ref="A39:E39"/>
    <mergeCell ref="A40:E40"/>
    <mergeCell ref="A41:E41"/>
    <mergeCell ref="A36:D36"/>
    <mergeCell ref="A38:D38"/>
    <mergeCell ref="A33:D33"/>
    <mergeCell ref="A34:D34"/>
    <mergeCell ref="A35:D35"/>
    <mergeCell ref="A32:D32"/>
  </mergeCells>
  <pageMargins left="0.7" right="0.7" top="0.75" bottom="0.75" header="0.3" footer="0.3"/>
  <pageSetup scale="74" fitToHeight="0" orientation="portrait" horizontalDpi="1200" verticalDpi="1200"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7D9AD-0ABC-9E40-855F-CACD789F7CEB}">
  <sheetPr>
    <pageSetUpPr fitToPage="1"/>
  </sheetPr>
  <dimension ref="A1:P87"/>
  <sheetViews>
    <sheetView zoomScaleNormal="100" workbookViewId="0">
      <pane ySplit="11" topLeftCell="A12" activePane="bottomLeft" state="frozen"/>
      <selection activeCell="K16" sqref="K16"/>
      <selection pane="bottomLeft" activeCell="K16" sqref="K16"/>
    </sheetView>
  </sheetViews>
  <sheetFormatPr defaultColWidth="10.81640625" defaultRowHeight="20.149999999999999" customHeight="1" x14ac:dyDescent="0.3"/>
  <cols>
    <col min="1" max="8" width="10.81640625" style="25"/>
    <col min="9" max="9" width="11.81640625" style="25" customWidth="1"/>
    <col min="10" max="10" width="10.81640625" style="25"/>
    <col min="11" max="11" width="52.81640625" style="25" customWidth="1"/>
    <col min="12" max="16384" width="10.81640625" style="25"/>
  </cols>
  <sheetData>
    <row r="1" spans="1:16" ht="15" customHeight="1" x14ac:dyDescent="0.3">
      <c r="A1" s="556" t="s">
        <v>0</v>
      </c>
      <c r="B1" s="556"/>
      <c r="C1" s="556"/>
      <c r="D1" s="556"/>
      <c r="E1" s="556"/>
      <c r="F1" s="556"/>
      <c r="G1" s="556"/>
      <c r="H1" s="556"/>
      <c r="I1" s="556"/>
      <c r="J1" s="556"/>
      <c r="K1" s="556"/>
      <c r="L1" s="107"/>
      <c r="M1" s="107"/>
      <c r="N1" s="107"/>
      <c r="O1" s="107"/>
      <c r="P1" s="107"/>
    </row>
    <row r="2" spans="1:16" ht="15" customHeight="1" x14ac:dyDescent="0.3">
      <c r="A2" s="556" t="s">
        <v>984</v>
      </c>
      <c r="B2" s="556"/>
      <c r="C2" s="556"/>
      <c r="D2" s="556"/>
      <c r="E2" s="556"/>
      <c r="F2" s="556"/>
      <c r="G2" s="556"/>
      <c r="H2" s="556"/>
      <c r="I2" s="556"/>
      <c r="J2" s="556"/>
      <c r="K2" s="556"/>
      <c r="L2" s="107"/>
      <c r="M2" s="107"/>
      <c r="N2" s="107"/>
      <c r="O2" s="107"/>
      <c r="P2" s="107"/>
    </row>
    <row r="3" spans="1:16" ht="15" customHeight="1" x14ac:dyDescent="0.3"/>
    <row r="4" spans="1:16" ht="20.149999999999999" customHeight="1" x14ac:dyDescent="0.3">
      <c r="A4" s="107" t="s">
        <v>985</v>
      </c>
    </row>
    <row r="5" spans="1:16" ht="6" customHeight="1" x14ac:dyDescent="0.3">
      <c r="A5" s="107"/>
    </row>
    <row r="6" spans="1:16" ht="20.149999999999999" customHeight="1" x14ac:dyDescent="0.3">
      <c r="A6" s="25" t="s">
        <v>270</v>
      </c>
    </row>
    <row r="7" spans="1:16" ht="6" customHeight="1" x14ac:dyDescent="0.3">
      <c r="A7" s="142"/>
    </row>
    <row r="8" spans="1:16" ht="20.149999999999999" customHeight="1" x14ac:dyDescent="0.3">
      <c r="A8" s="146"/>
      <c r="B8" s="127"/>
      <c r="C8" s="127"/>
      <c r="D8" s="127"/>
      <c r="E8" s="127"/>
      <c r="F8" s="127"/>
      <c r="G8" s="206"/>
      <c r="H8" s="206" t="s">
        <v>276</v>
      </c>
      <c r="I8" s="206" t="s">
        <v>444</v>
      </c>
      <c r="J8" s="147"/>
      <c r="K8" s="191"/>
    </row>
    <row r="9" spans="1:16" ht="20.149999999999999" customHeight="1" x14ac:dyDescent="0.3">
      <c r="A9" s="109"/>
      <c r="G9" s="249"/>
      <c r="H9" s="407">
        <f>'III. Prj. Description'!E84</f>
        <v>0</v>
      </c>
      <c r="I9" s="407">
        <f>'III. Prj. Description'!B175</f>
        <v>0</v>
      </c>
      <c r="J9" s="269"/>
      <c r="K9" s="268"/>
    </row>
    <row r="10" spans="1:16" ht="20.149999999999999" customHeight="1" x14ac:dyDescent="0.3">
      <c r="A10" s="109"/>
      <c r="G10" s="251"/>
      <c r="H10" s="251"/>
      <c r="I10" s="251" t="s">
        <v>445</v>
      </c>
      <c r="J10" s="220" t="s">
        <v>544</v>
      </c>
      <c r="K10" s="396"/>
    </row>
    <row r="11" spans="1:16" ht="20.149999999999999" customHeight="1" x14ac:dyDescent="0.3">
      <c r="A11" s="148"/>
      <c r="B11" s="108"/>
      <c r="C11" s="108"/>
      <c r="D11" s="108"/>
      <c r="E11" s="108"/>
      <c r="F11" s="108"/>
      <c r="G11" s="221" t="s">
        <v>545</v>
      </c>
      <c r="H11" s="221" t="s">
        <v>546</v>
      </c>
      <c r="I11" s="221" t="s">
        <v>448</v>
      </c>
      <c r="J11" s="149" t="s">
        <v>965</v>
      </c>
      <c r="K11" s="397" t="s">
        <v>547</v>
      </c>
    </row>
    <row r="12" spans="1:16" ht="20.149999999999999" customHeight="1" x14ac:dyDescent="0.3">
      <c r="A12" s="252" t="s">
        <v>548</v>
      </c>
      <c r="G12" s="253"/>
      <c r="H12" s="253"/>
      <c r="I12" s="109"/>
      <c r="J12" s="250"/>
      <c r="K12" s="268"/>
    </row>
    <row r="13" spans="1:16" ht="20.149999999999999" customHeight="1" x14ac:dyDescent="0.3">
      <c r="A13" s="199">
        <v>1</v>
      </c>
      <c r="B13" s="111" t="s">
        <v>549</v>
      </c>
      <c r="C13" s="111"/>
      <c r="D13" s="111"/>
      <c r="E13" s="111"/>
      <c r="F13" s="111"/>
      <c r="G13" s="101"/>
      <c r="H13" s="404">
        <f>G13*12</f>
        <v>0</v>
      </c>
      <c r="I13" s="276" t="e">
        <f>H13/$I$9</f>
        <v>#DIV/0!</v>
      </c>
      <c r="J13" s="287" t="e">
        <f>H13/$H$9</f>
        <v>#DIV/0!</v>
      </c>
      <c r="K13" s="103"/>
    </row>
    <row r="14" spans="1:16" ht="20.149999999999999" customHeight="1" x14ac:dyDescent="0.3">
      <c r="A14" s="154">
        <f>A13+1</f>
        <v>2</v>
      </c>
      <c r="B14" s="98" t="s">
        <v>222</v>
      </c>
      <c r="C14" s="98"/>
      <c r="D14" s="98"/>
      <c r="E14" s="98"/>
      <c r="F14" s="155"/>
      <c r="G14" s="95"/>
      <c r="H14" s="405">
        <f t="shared" ref="H14:H21" si="0">G14*12</f>
        <v>0</v>
      </c>
      <c r="I14" s="277" t="e">
        <f t="shared" ref="I14:I23" si="1">H14/$I$9</f>
        <v>#DIV/0!</v>
      </c>
      <c r="J14" s="278" t="e">
        <f t="shared" ref="J14:J22" si="2">H14/$H$9</f>
        <v>#DIV/0!</v>
      </c>
      <c r="K14" s="104"/>
    </row>
    <row r="15" spans="1:16" ht="20.149999999999999" customHeight="1" x14ac:dyDescent="0.3">
      <c r="A15" s="154">
        <f t="shared" ref="A15:A22" si="3">A14+1</f>
        <v>3</v>
      </c>
      <c r="B15" s="98" t="s">
        <v>225</v>
      </c>
      <c r="C15" s="98"/>
      <c r="D15" s="98"/>
      <c r="E15" s="98"/>
      <c r="F15" s="98"/>
      <c r="G15" s="95"/>
      <c r="H15" s="405">
        <f t="shared" si="0"/>
        <v>0</v>
      </c>
      <c r="I15" s="277" t="e">
        <f t="shared" si="1"/>
        <v>#DIV/0!</v>
      </c>
      <c r="J15" s="278" t="e">
        <f t="shared" si="2"/>
        <v>#DIV/0!</v>
      </c>
      <c r="K15" s="104"/>
    </row>
    <row r="16" spans="1:16" ht="20.149999999999999" customHeight="1" x14ac:dyDescent="0.3">
      <c r="A16" s="154">
        <f t="shared" si="3"/>
        <v>4</v>
      </c>
      <c r="B16" s="98" t="s">
        <v>550</v>
      </c>
      <c r="C16" s="98"/>
      <c r="D16" s="98"/>
      <c r="E16" s="98"/>
      <c r="F16" s="98"/>
      <c r="G16" s="95"/>
      <c r="H16" s="405">
        <f t="shared" si="0"/>
        <v>0</v>
      </c>
      <c r="I16" s="277" t="e">
        <f t="shared" si="1"/>
        <v>#DIV/0!</v>
      </c>
      <c r="J16" s="278" t="e">
        <f t="shared" si="2"/>
        <v>#DIV/0!</v>
      </c>
      <c r="K16" s="104"/>
    </row>
    <row r="17" spans="1:12" ht="20.149999999999999" customHeight="1" x14ac:dyDescent="0.3">
      <c r="A17" s="154">
        <f t="shared" si="3"/>
        <v>5</v>
      </c>
      <c r="B17" s="98" t="s">
        <v>551</v>
      </c>
      <c r="C17" s="100"/>
      <c r="D17" s="100"/>
      <c r="E17" s="100"/>
      <c r="F17" s="398"/>
      <c r="G17" s="95"/>
      <c r="H17" s="405">
        <f t="shared" si="0"/>
        <v>0</v>
      </c>
      <c r="I17" s="277" t="e">
        <f t="shared" si="1"/>
        <v>#DIV/0!</v>
      </c>
      <c r="J17" s="278" t="e">
        <f t="shared" si="2"/>
        <v>#DIV/0!</v>
      </c>
      <c r="K17" s="104"/>
    </row>
    <row r="18" spans="1:12" ht="20.149999999999999" customHeight="1" x14ac:dyDescent="0.3">
      <c r="A18" s="154">
        <f t="shared" si="3"/>
        <v>6</v>
      </c>
      <c r="B18" s="98" t="s">
        <v>552</v>
      </c>
      <c r="C18" s="98"/>
      <c r="D18" s="98"/>
      <c r="E18" s="98"/>
      <c r="F18" s="155"/>
      <c r="G18" s="95"/>
      <c r="H18" s="405">
        <f t="shared" si="0"/>
        <v>0</v>
      </c>
      <c r="I18" s="277" t="e">
        <f t="shared" si="1"/>
        <v>#DIV/0!</v>
      </c>
      <c r="J18" s="278" t="e">
        <f t="shared" si="2"/>
        <v>#DIV/0!</v>
      </c>
      <c r="K18" s="104"/>
    </row>
    <row r="19" spans="1:12" ht="20.149999999999999" customHeight="1" x14ac:dyDescent="0.3">
      <c r="A19" s="154">
        <f t="shared" si="3"/>
        <v>7</v>
      </c>
      <c r="B19" s="98" t="s">
        <v>553</v>
      </c>
      <c r="C19" s="100"/>
      <c r="D19" s="100"/>
      <c r="E19" s="100"/>
      <c r="F19" s="398"/>
      <c r="G19" s="95"/>
      <c r="H19" s="405">
        <f t="shared" si="0"/>
        <v>0</v>
      </c>
      <c r="I19" s="277" t="e">
        <f t="shared" si="1"/>
        <v>#DIV/0!</v>
      </c>
      <c r="J19" s="278" t="e">
        <f t="shared" si="2"/>
        <v>#DIV/0!</v>
      </c>
      <c r="K19" s="104"/>
    </row>
    <row r="20" spans="1:12" ht="20.149999999999999" customHeight="1" x14ac:dyDescent="0.3">
      <c r="A20" s="154">
        <f t="shared" si="3"/>
        <v>8</v>
      </c>
      <c r="B20" s="98" t="s">
        <v>412</v>
      </c>
      <c r="C20" s="91"/>
      <c r="D20" s="91"/>
      <c r="E20" s="91"/>
      <c r="F20" s="92"/>
      <c r="G20" s="95"/>
      <c r="H20" s="405">
        <f t="shared" si="0"/>
        <v>0</v>
      </c>
      <c r="I20" s="277" t="e">
        <f t="shared" si="1"/>
        <v>#DIV/0!</v>
      </c>
      <c r="J20" s="278" t="e">
        <f t="shared" si="2"/>
        <v>#DIV/0!</v>
      </c>
      <c r="K20" s="104"/>
    </row>
    <row r="21" spans="1:12" ht="20.149999999999999" customHeight="1" x14ac:dyDescent="0.3">
      <c r="A21" s="154">
        <f t="shared" si="3"/>
        <v>9</v>
      </c>
      <c r="B21" s="98" t="s">
        <v>412</v>
      </c>
      <c r="C21" s="28"/>
      <c r="D21" s="28"/>
      <c r="E21" s="28"/>
      <c r="F21" s="254"/>
      <c r="G21" s="95"/>
      <c r="H21" s="405">
        <f t="shared" si="0"/>
        <v>0</v>
      </c>
      <c r="I21" s="277" t="e">
        <f t="shared" si="1"/>
        <v>#DIV/0!</v>
      </c>
      <c r="J21" s="278" t="e">
        <f t="shared" si="2"/>
        <v>#DIV/0!</v>
      </c>
      <c r="K21" s="104"/>
    </row>
    <row r="22" spans="1:12" ht="20.149999999999999" customHeight="1" x14ac:dyDescent="0.3">
      <c r="A22" s="109">
        <f t="shared" si="3"/>
        <v>10</v>
      </c>
      <c r="B22" s="25" t="s">
        <v>412</v>
      </c>
      <c r="C22" s="8"/>
      <c r="D22" s="8"/>
      <c r="E22" s="8"/>
      <c r="F22" s="255"/>
      <c r="G22" s="20"/>
      <c r="H22" s="406">
        <f>G22*12</f>
        <v>0</v>
      </c>
      <c r="I22" s="286" t="e">
        <f t="shared" si="1"/>
        <v>#DIV/0!</v>
      </c>
      <c r="J22" s="279" t="e">
        <f t="shared" si="2"/>
        <v>#DIV/0!</v>
      </c>
      <c r="K22" s="45"/>
    </row>
    <row r="23" spans="1:12" ht="20.149999999999999" customHeight="1" x14ac:dyDescent="0.3">
      <c r="A23" s="192"/>
      <c r="B23" s="193"/>
      <c r="C23" s="193" t="s">
        <v>554</v>
      </c>
      <c r="D23" s="193"/>
      <c r="E23" s="193"/>
      <c r="F23" s="193"/>
      <c r="G23" s="283">
        <f>SUM(G13:G22)</f>
        <v>0</v>
      </c>
      <c r="H23" s="283">
        <f>SUM(H13:H22)</f>
        <v>0</v>
      </c>
      <c r="I23" s="408" t="e">
        <f t="shared" si="1"/>
        <v>#DIV/0!</v>
      </c>
      <c r="J23" s="408" t="e">
        <f>SUM(J13:J22)</f>
        <v>#DIV/0!</v>
      </c>
      <c r="K23" s="409" t="s">
        <v>302</v>
      </c>
      <c r="L23" s="159"/>
    </row>
    <row r="24" spans="1:12" ht="20.149999999999999" customHeight="1" x14ac:dyDescent="0.3">
      <c r="A24" s="109"/>
      <c r="G24" s="253"/>
      <c r="H24" s="253"/>
      <c r="I24" s="258"/>
      <c r="J24" s="256"/>
      <c r="K24" s="399"/>
    </row>
    <row r="25" spans="1:12" ht="20.149999999999999" customHeight="1" x14ac:dyDescent="0.3">
      <c r="A25" s="252" t="s">
        <v>555</v>
      </c>
      <c r="G25" s="253"/>
      <c r="H25" s="253"/>
      <c r="I25" s="258"/>
      <c r="J25" s="256"/>
      <c r="K25" s="399"/>
    </row>
    <row r="26" spans="1:12" ht="20.149999999999999" customHeight="1" x14ac:dyDescent="0.3">
      <c r="A26" s="199">
        <f>A22+1</f>
        <v>11</v>
      </c>
      <c r="B26" s="111" t="s">
        <v>556</v>
      </c>
      <c r="C26" s="111"/>
      <c r="D26" s="111"/>
      <c r="E26" s="111"/>
      <c r="F26" s="111"/>
      <c r="G26" s="101"/>
      <c r="H26" s="275">
        <f>G26*12</f>
        <v>0</v>
      </c>
      <c r="I26" s="276" t="e">
        <f>H26/$I$9</f>
        <v>#DIV/0!</v>
      </c>
      <c r="J26" s="287" t="e">
        <f t="shared" ref="J26:J41" si="4">H26/$H$9</f>
        <v>#DIV/0!</v>
      </c>
      <c r="K26" s="105"/>
    </row>
    <row r="27" spans="1:12" ht="20.149999999999999" customHeight="1" x14ac:dyDescent="0.3">
      <c r="A27" s="154">
        <f>A26+1</f>
        <v>12</v>
      </c>
      <c r="B27" s="98" t="s">
        <v>557</v>
      </c>
      <c r="C27" s="98"/>
      <c r="D27" s="98"/>
      <c r="E27" s="98"/>
      <c r="F27" s="98"/>
      <c r="G27" s="95"/>
      <c r="H27" s="234">
        <f t="shared" ref="H27:H41" si="5">G27*12</f>
        <v>0</v>
      </c>
      <c r="I27" s="277" t="e">
        <f t="shared" ref="I27:I41" si="6">H27/$I$9</f>
        <v>#DIV/0!</v>
      </c>
      <c r="J27" s="278" t="e">
        <f t="shared" si="4"/>
        <v>#DIV/0!</v>
      </c>
      <c r="K27" s="106"/>
    </row>
    <row r="28" spans="1:12" ht="20.149999999999999" customHeight="1" x14ac:dyDescent="0.3">
      <c r="A28" s="154">
        <f t="shared" ref="A28:A40" si="7">A27+1</f>
        <v>13</v>
      </c>
      <c r="B28" s="98" t="s">
        <v>558</v>
      </c>
      <c r="C28" s="98"/>
      <c r="D28" s="98"/>
      <c r="E28" s="98"/>
      <c r="F28" s="98"/>
      <c r="G28" s="95"/>
      <c r="H28" s="234">
        <f t="shared" si="5"/>
        <v>0</v>
      </c>
      <c r="I28" s="277" t="e">
        <f t="shared" si="6"/>
        <v>#DIV/0!</v>
      </c>
      <c r="J28" s="278" t="e">
        <f t="shared" si="4"/>
        <v>#DIV/0!</v>
      </c>
      <c r="K28" s="106"/>
    </row>
    <row r="29" spans="1:12" ht="20.149999999999999" customHeight="1" x14ac:dyDescent="0.3">
      <c r="A29" s="154">
        <f>A28+1</f>
        <v>14</v>
      </c>
      <c r="B29" s="98" t="s">
        <v>559</v>
      </c>
      <c r="C29" s="98"/>
      <c r="D29" s="98"/>
      <c r="E29" s="98"/>
      <c r="F29" s="98"/>
      <c r="G29" s="95"/>
      <c r="H29" s="234">
        <f t="shared" si="5"/>
        <v>0</v>
      </c>
      <c r="I29" s="277" t="e">
        <f t="shared" si="6"/>
        <v>#DIV/0!</v>
      </c>
      <c r="J29" s="278" t="e">
        <f t="shared" si="4"/>
        <v>#DIV/0!</v>
      </c>
      <c r="K29" s="106"/>
    </row>
    <row r="30" spans="1:12" ht="20.149999999999999" customHeight="1" x14ac:dyDescent="0.3">
      <c r="A30" s="154">
        <f t="shared" si="7"/>
        <v>15</v>
      </c>
      <c r="B30" s="98" t="s">
        <v>560</v>
      </c>
      <c r="C30" s="98"/>
      <c r="D30" s="98"/>
      <c r="E30" s="98"/>
      <c r="F30" s="98"/>
      <c r="G30" s="95"/>
      <c r="H30" s="234">
        <f t="shared" si="5"/>
        <v>0</v>
      </c>
      <c r="I30" s="277" t="e">
        <f t="shared" si="6"/>
        <v>#DIV/0!</v>
      </c>
      <c r="J30" s="278" t="e">
        <f t="shared" si="4"/>
        <v>#DIV/0!</v>
      </c>
      <c r="K30" s="106"/>
    </row>
    <row r="31" spans="1:12" ht="20.149999999999999" customHeight="1" x14ac:dyDescent="0.3">
      <c r="A31" s="154">
        <f t="shared" si="7"/>
        <v>16</v>
      </c>
      <c r="B31" s="98" t="s">
        <v>561</v>
      </c>
      <c r="C31" s="98"/>
      <c r="D31" s="98"/>
      <c r="E31" s="98"/>
      <c r="F31" s="98"/>
      <c r="G31" s="95"/>
      <c r="H31" s="234">
        <f t="shared" si="5"/>
        <v>0</v>
      </c>
      <c r="I31" s="277" t="e">
        <f t="shared" si="6"/>
        <v>#DIV/0!</v>
      </c>
      <c r="J31" s="278" t="e">
        <f t="shared" si="4"/>
        <v>#DIV/0!</v>
      </c>
      <c r="K31" s="106"/>
    </row>
    <row r="32" spans="1:12" ht="20.149999999999999" customHeight="1" x14ac:dyDescent="0.3">
      <c r="A32" s="154">
        <f t="shared" si="7"/>
        <v>17</v>
      </c>
      <c r="B32" s="98" t="s">
        <v>562</v>
      </c>
      <c r="C32" s="98"/>
      <c r="D32" s="98"/>
      <c r="E32" s="98"/>
      <c r="F32" s="98"/>
      <c r="G32" s="95"/>
      <c r="H32" s="234">
        <f t="shared" si="5"/>
        <v>0</v>
      </c>
      <c r="I32" s="277" t="e">
        <f t="shared" si="6"/>
        <v>#DIV/0!</v>
      </c>
      <c r="J32" s="278" t="e">
        <f t="shared" si="4"/>
        <v>#DIV/0!</v>
      </c>
      <c r="K32" s="106"/>
    </row>
    <row r="33" spans="1:12" ht="20.149999999999999" customHeight="1" x14ac:dyDescent="0.3">
      <c r="A33" s="154">
        <f t="shared" si="7"/>
        <v>18</v>
      </c>
      <c r="B33" s="98" t="s">
        <v>563</v>
      </c>
      <c r="C33" s="98"/>
      <c r="D33" s="98"/>
      <c r="E33" s="98"/>
      <c r="F33" s="98"/>
      <c r="G33" s="95"/>
      <c r="H33" s="234">
        <f t="shared" si="5"/>
        <v>0</v>
      </c>
      <c r="I33" s="277" t="e">
        <f t="shared" si="6"/>
        <v>#DIV/0!</v>
      </c>
      <c r="J33" s="278" t="e">
        <f t="shared" si="4"/>
        <v>#DIV/0!</v>
      </c>
      <c r="K33" s="106"/>
    </row>
    <row r="34" spans="1:12" ht="20.149999999999999" customHeight="1" x14ac:dyDescent="0.3">
      <c r="A34" s="154">
        <f t="shared" si="7"/>
        <v>19</v>
      </c>
      <c r="B34" s="98" t="s">
        <v>564</v>
      </c>
      <c r="C34" s="98"/>
      <c r="D34" s="98"/>
      <c r="E34" s="98"/>
      <c r="F34" s="98"/>
      <c r="G34" s="95"/>
      <c r="H34" s="234">
        <f t="shared" si="5"/>
        <v>0</v>
      </c>
      <c r="I34" s="277" t="e">
        <f t="shared" si="6"/>
        <v>#DIV/0!</v>
      </c>
      <c r="J34" s="278" t="e">
        <f t="shared" si="4"/>
        <v>#DIV/0!</v>
      </c>
      <c r="K34" s="106"/>
    </row>
    <row r="35" spans="1:12" ht="20.149999999999999" customHeight="1" x14ac:dyDescent="0.3">
      <c r="A35" s="154">
        <f t="shared" si="7"/>
        <v>20</v>
      </c>
      <c r="B35" s="98" t="s">
        <v>565</v>
      </c>
      <c r="C35" s="98"/>
      <c r="D35" s="98"/>
      <c r="E35" s="98"/>
      <c r="F35" s="98"/>
      <c r="G35" s="95"/>
      <c r="H35" s="234">
        <f t="shared" si="5"/>
        <v>0</v>
      </c>
      <c r="I35" s="277" t="e">
        <f t="shared" si="6"/>
        <v>#DIV/0!</v>
      </c>
      <c r="J35" s="278" t="e">
        <f t="shared" si="4"/>
        <v>#DIV/0!</v>
      </c>
      <c r="K35" s="106"/>
    </row>
    <row r="36" spans="1:12" ht="20.149999999999999" customHeight="1" x14ac:dyDescent="0.3">
      <c r="A36" s="154">
        <f t="shared" si="7"/>
        <v>21</v>
      </c>
      <c r="B36" s="98" t="s">
        <v>566</v>
      </c>
      <c r="C36" s="98"/>
      <c r="D36" s="98"/>
      <c r="E36" s="98"/>
      <c r="F36" s="155"/>
      <c r="G36" s="29"/>
      <c r="H36" s="234">
        <f t="shared" si="5"/>
        <v>0</v>
      </c>
      <c r="I36" s="277" t="e">
        <f t="shared" si="6"/>
        <v>#DIV/0!</v>
      </c>
      <c r="J36" s="278" t="e">
        <f t="shared" si="4"/>
        <v>#DIV/0!</v>
      </c>
      <c r="K36" s="106"/>
    </row>
    <row r="37" spans="1:12" ht="20.149999999999999" customHeight="1" x14ac:dyDescent="0.3">
      <c r="A37" s="154">
        <f t="shared" si="7"/>
        <v>22</v>
      </c>
      <c r="B37" s="98" t="s">
        <v>567</v>
      </c>
      <c r="C37" s="98"/>
      <c r="D37" s="98"/>
      <c r="E37" s="98"/>
      <c r="F37" s="155"/>
      <c r="G37" s="95"/>
      <c r="H37" s="234">
        <f t="shared" si="5"/>
        <v>0</v>
      </c>
      <c r="I37" s="277" t="e">
        <f t="shared" si="6"/>
        <v>#DIV/0!</v>
      </c>
      <c r="J37" s="278" t="e">
        <f t="shared" si="4"/>
        <v>#DIV/0!</v>
      </c>
      <c r="K37" s="106"/>
    </row>
    <row r="38" spans="1:12" ht="20.149999999999999" customHeight="1" x14ac:dyDescent="0.3">
      <c r="A38" s="154">
        <f t="shared" si="7"/>
        <v>23</v>
      </c>
      <c r="B38" s="98" t="s">
        <v>568</v>
      </c>
      <c r="C38" s="91"/>
      <c r="D38" s="91"/>
      <c r="E38" s="91"/>
      <c r="F38" s="92"/>
      <c r="G38" s="95"/>
      <c r="H38" s="234">
        <f t="shared" si="5"/>
        <v>0</v>
      </c>
      <c r="I38" s="277" t="e">
        <f t="shared" si="6"/>
        <v>#DIV/0!</v>
      </c>
      <c r="J38" s="278" t="e">
        <f t="shared" si="4"/>
        <v>#DIV/0!</v>
      </c>
      <c r="K38" s="106"/>
    </row>
    <row r="39" spans="1:12" ht="20.149999999999999" customHeight="1" x14ac:dyDescent="0.3">
      <c r="A39" s="154">
        <f t="shared" si="7"/>
        <v>24</v>
      </c>
      <c r="B39" s="98" t="s">
        <v>412</v>
      </c>
      <c r="C39" s="28"/>
      <c r="D39" s="28"/>
      <c r="E39" s="28"/>
      <c r="F39" s="254"/>
      <c r="G39" s="95"/>
      <c r="H39" s="234">
        <f t="shared" si="5"/>
        <v>0</v>
      </c>
      <c r="I39" s="277" t="e">
        <f t="shared" si="6"/>
        <v>#DIV/0!</v>
      </c>
      <c r="J39" s="278" t="e">
        <f t="shared" si="4"/>
        <v>#DIV/0!</v>
      </c>
      <c r="K39" s="106"/>
    </row>
    <row r="40" spans="1:12" ht="20.149999999999999" customHeight="1" x14ac:dyDescent="0.3">
      <c r="A40" s="154">
        <f t="shared" si="7"/>
        <v>25</v>
      </c>
      <c r="B40" s="98" t="s">
        <v>412</v>
      </c>
      <c r="C40" s="28"/>
      <c r="D40" s="28"/>
      <c r="E40" s="28"/>
      <c r="F40" s="254"/>
      <c r="G40" s="95"/>
      <c r="H40" s="234">
        <f t="shared" si="5"/>
        <v>0</v>
      </c>
      <c r="I40" s="277" t="e">
        <f t="shared" si="6"/>
        <v>#DIV/0!</v>
      </c>
      <c r="J40" s="278" t="e">
        <f t="shared" si="4"/>
        <v>#DIV/0!</v>
      </c>
      <c r="K40" s="106"/>
    </row>
    <row r="41" spans="1:12" ht="20.149999999999999" customHeight="1" x14ac:dyDescent="0.3">
      <c r="A41" s="109">
        <f>A40+1</f>
        <v>26</v>
      </c>
      <c r="B41" s="25" t="s">
        <v>412</v>
      </c>
      <c r="C41" s="259"/>
      <c r="D41" s="259"/>
      <c r="E41" s="259"/>
      <c r="F41" s="260"/>
      <c r="G41" s="20"/>
      <c r="H41" s="273">
        <f t="shared" si="5"/>
        <v>0</v>
      </c>
      <c r="I41" s="286" t="e">
        <f t="shared" si="6"/>
        <v>#DIV/0!</v>
      </c>
      <c r="J41" s="279" t="e">
        <f t="shared" si="4"/>
        <v>#DIV/0!</v>
      </c>
      <c r="K41" s="47"/>
    </row>
    <row r="42" spans="1:12" ht="20.149999999999999" customHeight="1" x14ac:dyDescent="0.3">
      <c r="A42" s="192"/>
      <c r="B42" s="193"/>
      <c r="C42" s="193" t="s">
        <v>569</v>
      </c>
      <c r="D42" s="193"/>
      <c r="E42" s="193"/>
      <c r="F42" s="193"/>
      <c r="G42" s="283">
        <f>SUM(G26:G41)</f>
        <v>0</v>
      </c>
      <c r="H42" s="283">
        <f>SUM(H26:H41)</f>
        <v>0</v>
      </c>
      <c r="I42" s="284" t="e">
        <f>SUM(I26:I41)</f>
        <v>#DIV/0!</v>
      </c>
      <c r="J42" s="408" t="e">
        <f>SUM(J26:J41)</f>
        <v>#DIV/0!</v>
      </c>
      <c r="K42" s="410" t="s">
        <v>302</v>
      </c>
      <c r="L42" s="159"/>
    </row>
    <row r="43" spans="1:12" ht="20.149999999999999" customHeight="1" x14ac:dyDescent="0.3">
      <c r="A43" s="109"/>
      <c r="G43" s="253"/>
      <c r="H43" s="253"/>
      <c r="I43" s="258"/>
      <c r="J43" s="256"/>
      <c r="K43" s="399"/>
    </row>
    <row r="44" spans="1:12" ht="20.149999999999999" customHeight="1" x14ac:dyDescent="0.3">
      <c r="A44" s="252" t="s">
        <v>570</v>
      </c>
      <c r="G44" s="253"/>
      <c r="H44" s="253"/>
      <c r="I44" s="258"/>
      <c r="J44" s="256"/>
      <c r="K44" s="399"/>
    </row>
    <row r="45" spans="1:12" ht="20.149999999999999" customHeight="1" x14ac:dyDescent="0.3">
      <c r="A45" s="199">
        <f>A41+1</f>
        <v>27</v>
      </c>
      <c r="B45" s="111" t="s">
        <v>571</v>
      </c>
      <c r="C45" s="111"/>
      <c r="D45" s="111"/>
      <c r="E45" s="111"/>
      <c r="F45" s="111"/>
      <c r="G45" s="101"/>
      <c r="H45" s="275">
        <f>G45*12</f>
        <v>0</v>
      </c>
      <c r="I45" s="276" t="e">
        <f t="shared" ref="I45:I64" si="8">H45/$I$9</f>
        <v>#DIV/0!</v>
      </c>
      <c r="J45" s="287" t="e">
        <f t="shared" ref="J45:J64" si="9">H45/$H$9</f>
        <v>#DIV/0!</v>
      </c>
      <c r="K45" s="105"/>
    </row>
    <row r="46" spans="1:12" ht="20.149999999999999" customHeight="1" x14ac:dyDescent="0.3">
      <c r="A46" s="154">
        <f>A45+1</f>
        <v>28</v>
      </c>
      <c r="B46" s="98" t="s">
        <v>572</v>
      </c>
      <c r="C46" s="98"/>
      <c r="D46" s="98"/>
      <c r="E46" s="98"/>
      <c r="F46" s="98"/>
      <c r="G46" s="95"/>
      <c r="H46" s="234">
        <f t="shared" ref="H46:H64" si="10">G46*12</f>
        <v>0</v>
      </c>
      <c r="I46" s="277" t="e">
        <f t="shared" si="8"/>
        <v>#DIV/0!</v>
      </c>
      <c r="J46" s="278" t="e">
        <f t="shared" si="9"/>
        <v>#DIV/0!</v>
      </c>
      <c r="K46" s="106"/>
    </row>
    <row r="47" spans="1:12" ht="20.149999999999999" customHeight="1" x14ac:dyDescent="0.3">
      <c r="A47" s="154">
        <f t="shared" ref="A47:A64" si="11">A46+1</f>
        <v>29</v>
      </c>
      <c r="B47" s="98" t="s">
        <v>573</v>
      </c>
      <c r="C47" s="98"/>
      <c r="D47" s="98"/>
      <c r="E47" s="98"/>
      <c r="F47" s="98"/>
      <c r="G47" s="95"/>
      <c r="H47" s="234">
        <f t="shared" si="10"/>
        <v>0</v>
      </c>
      <c r="I47" s="277" t="e">
        <f t="shared" si="8"/>
        <v>#DIV/0!</v>
      </c>
      <c r="J47" s="278" t="e">
        <f t="shared" si="9"/>
        <v>#DIV/0!</v>
      </c>
      <c r="K47" s="106"/>
    </row>
    <row r="48" spans="1:12" ht="20.149999999999999" customHeight="1" x14ac:dyDescent="0.3">
      <c r="A48" s="154">
        <f t="shared" si="11"/>
        <v>30</v>
      </c>
      <c r="B48" s="98" t="s">
        <v>574</v>
      </c>
      <c r="C48" s="98"/>
      <c r="D48" s="98"/>
      <c r="E48" s="98"/>
      <c r="F48" s="98"/>
      <c r="G48" s="95"/>
      <c r="H48" s="234">
        <f t="shared" si="10"/>
        <v>0</v>
      </c>
      <c r="I48" s="277" t="e">
        <f t="shared" si="8"/>
        <v>#DIV/0!</v>
      </c>
      <c r="J48" s="278" t="e">
        <f t="shared" si="9"/>
        <v>#DIV/0!</v>
      </c>
      <c r="K48" s="106"/>
    </row>
    <row r="49" spans="1:11" ht="20.149999999999999" customHeight="1" x14ac:dyDescent="0.3">
      <c r="A49" s="154">
        <f t="shared" si="11"/>
        <v>31</v>
      </c>
      <c r="B49" s="98" t="s">
        <v>575</v>
      </c>
      <c r="C49" s="98"/>
      <c r="D49" s="98"/>
      <c r="E49" s="98"/>
      <c r="F49" s="98"/>
      <c r="G49" s="95"/>
      <c r="H49" s="234">
        <f t="shared" si="10"/>
        <v>0</v>
      </c>
      <c r="I49" s="277" t="e">
        <f t="shared" si="8"/>
        <v>#DIV/0!</v>
      </c>
      <c r="J49" s="278" t="e">
        <f t="shared" si="9"/>
        <v>#DIV/0!</v>
      </c>
      <c r="K49" s="106"/>
    </row>
    <row r="50" spans="1:11" ht="20.149999999999999" customHeight="1" x14ac:dyDescent="0.3">
      <c r="A50" s="154">
        <f t="shared" si="11"/>
        <v>32</v>
      </c>
      <c r="B50" s="98" t="s">
        <v>576</v>
      </c>
      <c r="C50" s="98"/>
      <c r="D50" s="98"/>
      <c r="E50" s="98"/>
      <c r="F50" s="98"/>
      <c r="G50" s="95"/>
      <c r="H50" s="234">
        <f t="shared" si="10"/>
        <v>0</v>
      </c>
      <c r="I50" s="277" t="e">
        <f t="shared" si="8"/>
        <v>#DIV/0!</v>
      </c>
      <c r="J50" s="278" t="e">
        <f t="shared" si="9"/>
        <v>#DIV/0!</v>
      </c>
      <c r="K50" s="106"/>
    </row>
    <row r="51" spans="1:11" ht="20.149999999999999" customHeight="1" x14ac:dyDescent="0.3">
      <c r="A51" s="154">
        <f t="shared" si="11"/>
        <v>33</v>
      </c>
      <c r="B51" s="98" t="s">
        <v>577</v>
      </c>
      <c r="C51" s="98"/>
      <c r="D51" s="98"/>
      <c r="E51" s="98"/>
      <c r="F51" s="98"/>
      <c r="G51" s="95"/>
      <c r="H51" s="234">
        <f t="shared" si="10"/>
        <v>0</v>
      </c>
      <c r="I51" s="277" t="e">
        <f t="shared" si="8"/>
        <v>#DIV/0!</v>
      </c>
      <c r="J51" s="278" t="e">
        <f t="shared" si="9"/>
        <v>#DIV/0!</v>
      </c>
      <c r="K51" s="106"/>
    </row>
    <row r="52" spans="1:11" ht="20.149999999999999" customHeight="1" x14ac:dyDescent="0.3">
      <c r="A52" s="154">
        <f t="shared" si="11"/>
        <v>34</v>
      </c>
      <c r="B52" s="98" t="s">
        <v>578</v>
      </c>
      <c r="C52" s="98"/>
      <c r="D52" s="98"/>
      <c r="E52" s="98"/>
      <c r="F52" s="98"/>
      <c r="G52" s="95"/>
      <c r="H52" s="234">
        <f t="shared" si="10"/>
        <v>0</v>
      </c>
      <c r="I52" s="277" t="e">
        <f t="shared" si="8"/>
        <v>#DIV/0!</v>
      </c>
      <c r="J52" s="278" t="e">
        <f t="shared" si="9"/>
        <v>#DIV/0!</v>
      </c>
      <c r="K52" s="106"/>
    </row>
    <row r="53" spans="1:11" ht="20.149999999999999" customHeight="1" x14ac:dyDescent="0.3">
      <c r="A53" s="154">
        <f t="shared" si="11"/>
        <v>35</v>
      </c>
      <c r="B53" s="98" t="s">
        <v>478</v>
      </c>
      <c r="C53" s="98"/>
      <c r="D53" s="98"/>
      <c r="E53" s="98"/>
      <c r="F53" s="98"/>
      <c r="G53" s="95"/>
      <c r="H53" s="234">
        <f t="shared" si="10"/>
        <v>0</v>
      </c>
      <c r="I53" s="277" t="e">
        <f t="shared" si="8"/>
        <v>#DIV/0!</v>
      </c>
      <c r="J53" s="278" t="e">
        <f t="shared" si="9"/>
        <v>#DIV/0!</v>
      </c>
      <c r="K53" s="106"/>
    </row>
    <row r="54" spans="1:11" ht="20.149999999999999" customHeight="1" x14ac:dyDescent="0.3">
      <c r="A54" s="154">
        <f t="shared" si="11"/>
        <v>36</v>
      </c>
      <c r="B54" s="98" t="s">
        <v>579</v>
      </c>
      <c r="C54" s="98"/>
      <c r="D54" s="98"/>
      <c r="E54" s="98"/>
      <c r="F54" s="98"/>
      <c r="G54" s="95"/>
      <c r="H54" s="234">
        <f t="shared" si="10"/>
        <v>0</v>
      </c>
      <c r="I54" s="277" t="e">
        <f t="shared" si="8"/>
        <v>#DIV/0!</v>
      </c>
      <c r="J54" s="278" t="e">
        <f t="shared" si="9"/>
        <v>#DIV/0!</v>
      </c>
      <c r="K54" s="106"/>
    </row>
    <row r="55" spans="1:11" ht="20.149999999999999" customHeight="1" x14ac:dyDescent="0.3">
      <c r="A55" s="154">
        <f t="shared" si="11"/>
        <v>37</v>
      </c>
      <c r="B55" s="98" t="s">
        <v>580</v>
      </c>
      <c r="C55" s="98"/>
      <c r="D55" s="98"/>
      <c r="E55" s="98"/>
      <c r="F55" s="98"/>
      <c r="G55" s="95"/>
      <c r="H55" s="234">
        <f t="shared" si="10"/>
        <v>0</v>
      </c>
      <c r="I55" s="277" t="e">
        <f t="shared" si="8"/>
        <v>#DIV/0!</v>
      </c>
      <c r="J55" s="278" t="e">
        <f t="shared" si="9"/>
        <v>#DIV/0!</v>
      </c>
      <c r="K55" s="106"/>
    </row>
    <row r="56" spans="1:11" ht="20.149999999999999" customHeight="1" x14ac:dyDescent="0.3">
      <c r="A56" s="154">
        <f t="shared" si="11"/>
        <v>38</v>
      </c>
      <c r="B56" s="98" t="s">
        <v>581</v>
      </c>
      <c r="C56" s="98"/>
      <c r="D56" s="98"/>
      <c r="E56" s="98"/>
      <c r="F56" s="98"/>
      <c r="G56" s="95"/>
      <c r="H56" s="234">
        <f t="shared" si="10"/>
        <v>0</v>
      </c>
      <c r="I56" s="277" t="e">
        <f t="shared" si="8"/>
        <v>#DIV/0!</v>
      </c>
      <c r="J56" s="278" t="e">
        <f t="shared" si="9"/>
        <v>#DIV/0!</v>
      </c>
      <c r="K56" s="106"/>
    </row>
    <row r="57" spans="1:11" ht="20.149999999999999" customHeight="1" x14ac:dyDescent="0.3">
      <c r="A57" s="154">
        <f t="shared" si="11"/>
        <v>39</v>
      </c>
      <c r="B57" s="98" t="s">
        <v>582</v>
      </c>
      <c r="C57" s="98"/>
      <c r="D57" s="98"/>
      <c r="E57" s="98"/>
      <c r="F57" s="98"/>
      <c r="G57" s="95"/>
      <c r="H57" s="234">
        <f t="shared" si="10"/>
        <v>0</v>
      </c>
      <c r="I57" s="277" t="e">
        <f t="shared" si="8"/>
        <v>#DIV/0!</v>
      </c>
      <c r="J57" s="278" t="e">
        <f t="shared" si="9"/>
        <v>#DIV/0!</v>
      </c>
      <c r="K57" s="106"/>
    </row>
    <row r="58" spans="1:11" ht="20.149999999999999" customHeight="1" x14ac:dyDescent="0.3">
      <c r="A58" s="154">
        <f t="shared" si="11"/>
        <v>40</v>
      </c>
      <c r="B58" s="98" t="s">
        <v>557</v>
      </c>
      <c r="C58" s="98"/>
      <c r="D58" s="98"/>
      <c r="E58" s="98"/>
      <c r="F58" s="98"/>
      <c r="G58" s="95"/>
      <c r="H58" s="234">
        <f t="shared" si="10"/>
        <v>0</v>
      </c>
      <c r="I58" s="277" t="e">
        <f t="shared" si="8"/>
        <v>#DIV/0!</v>
      </c>
      <c r="J58" s="278" t="e">
        <f t="shared" si="9"/>
        <v>#DIV/0!</v>
      </c>
      <c r="K58" s="400"/>
    </row>
    <row r="59" spans="1:11" ht="20.149999999999999" customHeight="1" x14ac:dyDescent="0.3">
      <c r="A59" s="154">
        <f t="shared" si="11"/>
        <v>41</v>
      </c>
      <c r="B59" s="98" t="s">
        <v>583</v>
      </c>
      <c r="C59" s="98"/>
      <c r="D59" s="98"/>
      <c r="E59" s="98"/>
      <c r="F59" s="98"/>
      <c r="G59" s="95"/>
      <c r="H59" s="234">
        <f t="shared" si="10"/>
        <v>0</v>
      </c>
      <c r="I59" s="277" t="e">
        <f t="shared" si="8"/>
        <v>#DIV/0!</v>
      </c>
      <c r="J59" s="278" t="e">
        <f t="shared" si="9"/>
        <v>#DIV/0!</v>
      </c>
      <c r="K59" s="106"/>
    </row>
    <row r="60" spans="1:11" ht="20.149999999999999" customHeight="1" x14ac:dyDescent="0.3">
      <c r="A60" s="154">
        <f t="shared" si="11"/>
        <v>42</v>
      </c>
      <c r="B60" s="98" t="s">
        <v>584</v>
      </c>
      <c r="C60" s="98"/>
      <c r="D60" s="98"/>
      <c r="E60" s="98"/>
      <c r="F60" s="98"/>
      <c r="G60" s="95"/>
      <c r="H60" s="234">
        <f t="shared" si="10"/>
        <v>0</v>
      </c>
      <c r="I60" s="277" t="e">
        <f t="shared" si="8"/>
        <v>#DIV/0!</v>
      </c>
      <c r="J60" s="278" t="e">
        <f t="shared" si="9"/>
        <v>#DIV/0!</v>
      </c>
      <c r="K60" s="106"/>
    </row>
    <row r="61" spans="1:11" ht="20.149999999999999" customHeight="1" x14ac:dyDescent="0.3">
      <c r="A61" s="154">
        <f t="shared" si="11"/>
        <v>43</v>
      </c>
      <c r="B61" s="98" t="s">
        <v>585</v>
      </c>
      <c r="C61" s="98"/>
      <c r="D61" s="98"/>
      <c r="E61" s="98"/>
      <c r="F61" s="98"/>
      <c r="G61" s="95"/>
      <c r="H61" s="234">
        <f t="shared" si="10"/>
        <v>0</v>
      </c>
      <c r="I61" s="277" t="e">
        <f t="shared" si="8"/>
        <v>#DIV/0!</v>
      </c>
      <c r="J61" s="278" t="e">
        <f t="shared" si="9"/>
        <v>#DIV/0!</v>
      </c>
      <c r="K61" s="106"/>
    </row>
    <row r="62" spans="1:11" ht="20.149999999999999" customHeight="1" x14ac:dyDescent="0.3">
      <c r="A62" s="154">
        <f>A61+1</f>
        <v>44</v>
      </c>
      <c r="B62" s="98" t="s">
        <v>412</v>
      </c>
      <c r="C62" s="28"/>
      <c r="D62" s="28"/>
      <c r="E62" s="28"/>
      <c r="F62" s="254"/>
      <c r="G62" s="95"/>
      <c r="H62" s="234">
        <f t="shared" si="10"/>
        <v>0</v>
      </c>
      <c r="I62" s="277" t="e">
        <f t="shared" si="8"/>
        <v>#DIV/0!</v>
      </c>
      <c r="J62" s="278" t="e">
        <f t="shared" si="9"/>
        <v>#DIV/0!</v>
      </c>
      <c r="K62" s="106"/>
    </row>
    <row r="63" spans="1:11" ht="20.149999999999999" customHeight="1" x14ac:dyDescent="0.3">
      <c r="A63" s="154">
        <f t="shared" si="11"/>
        <v>45</v>
      </c>
      <c r="B63" s="98" t="s">
        <v>412</v>
      </c>
      <c r="C63" s="28"/>
      <c r="D63" s="28"/>
      <c r="E63" s="28"/>
      <c r="F63" s="254"/>
      <c r="G63" s="95"/>
      <c r="H63" s="234">
        <f t="shared" si="10"/>
        <v>0</v>
      </c>
      <c r="I63" s="277" t="e">
        <f t="shared" si="8"/>
        <v>#DIV/0!</v>
      </c>
      <c r="J63" s="278" t="e">
        <f t="shared" si="9"/>
        <v>#DIV/0!</v>
      </c>
      <c r="K63" s="106"/>
    </row>
    <row r="64" spans="1:11" ht="20.149999999999999" customHeight="1" x14ac:dyDescent="0.3">
      <c r="A64" s="109">
        <f t="shared" si="11"/>
        <v>46</v>
      </c>
      <c r="B64" s="25" t="s">
        <v>412</v>
      </c>
      <c r="C64" s="259"/>
      <c r="D64" s="259"/>
      <c r="E64" s="259"/>
      <c r="F64" s="260"/>
      <c r="G64" s="20"/>
      <c r="H64" s="273">
        <f t="shared" si="10"/>
        <v>0</v>
      </c>
      <c r="I64" s="286" t="e">
        <f t="shared" si="8"/>
        <v>#DIV/0!</v>
      </c>
      <c r="J64" s="279" t="e">
        <f t="shared" si="9"/>
        <v>#DIV/0!</v>
      </c>
      <c r="K64" s="46"/>
    </row>
    <row r="65" spans="1:12" ht="20.149999999999999" customHeight="1" x14ac:dyDescent="0.3">
      <c r="A65" s="192"/>
      <c r="B65" s="193"/>
      <c r="C65" s="193" t="s">
        <v>586</v>
      </c>
      <c r="D65" s="193"/>
      <c r="E65" s="193"/>
      <c r="F65" s="193"/>
      <c r="G65" s="283">
        <f>SUM(G45:G64)</f>
        <v>0</v>
      </c>
      <c r="H65" s="283">
        <f>SUM(H45:H64)</f>
        <v>0</v>
      </c>
      <c r="I65" s="284" t="e">
        <f>SUM(I45:I64)</f>
        <v>#DIV/0!</v>
      </c>
      <c r="J65" s="408" t="e">
        <f>SUM(J45:J64)</f>
        <v>#DIV/0!</v>
      </c>
      <c r="K65" s="410" t="s">
        <v>302</v>
      </c>
      <c r="L65" s="159"/>
    </row>
    <row r="66" spans="1:12" ht="20.149999999999999" customHeight="1" x14ac:dyDescent="0.3">
      <c r="A66" s="109"/>
      <c r="G66" s="253"/>
      <c r="H66" s="253"/>
      <c r="I66" s="258"/>
      <c r="J66" s="256"/>
      <c r="K66" s="399"/>
    </row>
    <row r="67" spans="1:12" ht="20.149999999999999" customHeight="1" x14ac:dyDescent="0.3">
      <c r="A67" s="252" t="s">
        <v>587</v>
      </c>
      <c r="G67" s="253"/>
      <c r="H67" s="253"/>
      <c r="I67" s="258"/>
      <c r="J67" s="256"/>
      <c r="K67" s="399"/>
    </row>
    <row r="68" spans="1:12" ht="20.149999999999999" customHeight="1" x14ac:dyDescent="0.3">
      <c r="A68" s="199">
        <f>A64+1</f>
        <v>47</v>
      </c>
      <c r="B68" s="111" t="s">
        <v>588</v>
      </c>
      <c r="C68" s="111"/>
      <c r="D68" s="111"/>
      <c r="E68" s="111"/>
      <c r="F68" s="111"/>
      <c r="G68" s="101"/>
      <c r="H68" s="275">
        <f>G68*12</f>
        <v>0</v>
      </c>
      <c r="I68" s="276" t="e">
        <f t="shared" ref="I68:I76" si="12">H68/$I$9</f>
        <v>#DIV/0!</v>
      </c>
      <c r="J68" s="287" t="e">
        <f t="shared" ref="J68:J76" si="13">H68/$H$9</f>
        <v>#DIV/0!</v>
      </c>
      <c r="K68" s="105"/>
    </row>
    <row r="69" spans="1:12" ht="20.149999999999999" customHeight="1" x14ac:dyDescent="0.3">
      <c r="A69" s="154">
        <f t="shared" ref="A69:A76" si="14">A68+1</f>
        <v>48</v>
      </c>
      <c r="B69" s="98" t="s">
        <v>589</v>
      </c>
      <c r="C69" s="98"/>
      <c r="D69" s="98"/>
      <c r="E69" s="98"/>
      <c r="F69" s="98"/>
      <c r="G69" s="95"/>
      <c r="H69" s="234">
        <f t="shared" ref="H69:H76" si="15">G69*12</f>
        <v>0</v>
      </c>
      <c r="I69" s="277" t="e">
        <f t="shared" si="12"/>
        <v>#DIV/0!</v>
      </c>
      <c r="J69" s="278" t="e">
        <f t="shared" si="13"/>
        <v>#DIV/0!</v>
      </c>
      <c r="K69" s="106"/>
    </row>
    <row r="70" spans="1:12" ht="20.149999999999999" customHeight="1" x14ac:dyDescent="0.3">
      <c r="A70" s="154">
        <f t="shared" si="14"/>
        <v>49</v>
      </c>
      <c r="B70" s="98" t="s">
        <v>590</v>
      </c>
      <c r="C70" s="98"/>
      <c r="D70" s="98"/>
      <c r="E70" s="98"/>
      <c r="F70" s="98"/>
      <c r="G70" s="95"/>
      <c r="H70" s="234">
        <f t="shared" si="15"/>
        <v>0</v>
      </c>
      <c r="I70" s="277" t="e">
        <f t="shared" si="12"/>
        <v>#DIV/0!</v>
      </c>
      <c r="J70" s="278" t="e">
        <f t="shared" si="13"/>
        <v>#DIV/0!</v>
      </c>
      <c r="K70" s="106"/>
    </row>
    <row r="71" spans="1:12" ht="20.149999999999999" customHeight="1" x14ac:dyDescent="0.3">
      <c r="A71" s="154">
        <f t="shared" si="14"/>
        <v>50</v>
      </c>
      <c r="B71" s="98" t="s">
        <v>591</v>
      </c>
      <c r="C71" s="98"/>
      <c r="D71" s="98"/>
      <c r="E71" s="98"/>
      <c r="F71" s="98"/>
      <c r="G71" s="95"/>
      <c r="H71" s="234">
        <f t="shared" si="15"/>
        <v>0</v>
      </c>
      <c r="I71" s="277" t="e">
        <f t="shared" si="12"/>
        <v>#DIV/0!</v>
      </c>
      <c r="J71" s="278" t="e">
        <f t="shared" si="13"/>
        <v>#DIV/0!</v>
      </c>
      <c r="K71" s="106"/>
    </row>
    <row r="72" spans="1:12" ht="20.149999999999999" customHeight="1" x14ac:dyDescent="0.3">
      <c r="A72" s="154">
        <f t="shared" si="14"/>
        <v>51</v>
      </c>
      <c r="B72" s="98" t="s">
        <v>592</v>
      </c>
      <c r="C72" s="98"/>
      <c r="D72" s="98"/>
      <c r="E72" s="98"/>
      <c r="F72" s="98"/>
      <c r="G72" s="95"/>
      <c r="H72" s="234">
        <f t="shared" si="15"/>
        <v>0</v>
      </c>
      <c r="I72" s="277" t="e">
        <f t="shared" si="12"/>
        <v>#DIV/0!</v>
      </c>
      <c r="J72" s="278" t="e">
        <f t="shared" si="13"/>
        <v>#DIV/0!</v>
      </c>
      <c r="K72" s="106"/>
    </row>
    <row r="73" spans="1:12" ht="20.149999999999999" customHeight="1" x14ac:dyDescent="0.3">
      <c r="A73" s="154">
        <f t="shared" si="14"/>
        <v>52</v>
      </c>
      <c r="B73" s="98" t="s">
        <v>593</v>
      </c>
      <c r="C73" s="98"/>
      <c r="D73" s="98"/>
      <c r="E73" s="98"/>
      <c r="F73" s="98"/>
      <c r="G73" s="95"/>
      <c r="H73" s="234">
        <f t="shared" si="15"/>
        <v>0</v>
      </c>
      <c r="I73" s="277" t="e">
        <f t="shared" si="12"/>
        <v>#DIV/0!</v>
      </c>
      <c r="J73" s="278" t="e">
        <f t="shared" si="13"/>
        <v>#DIV/0!</v>
      </c>
      <c r="K73" s="106"/>
    </row>
    <row r="74" spans="1:12" ht="20.149999999999999" customHeight="1" x14ac:dyDescent="0.3">
      <c r="A74" s="154">
        <f>A73+1</f>
        <v>53</v>
      </c>
      <c r="B74" s="98" t="s">
        <v>412</v>
      </c>
      <c r="C74" s="28"/>
      <c r="D74" s="28"/>
      <c r="E74" s="28"/>
      <c r="F74" s="254"/>
      <c r="G74" s="95"/>
      <c r="H74" s="234">
        <f t="shared" si="15"/>
        <v>0</v>
      </c>
      <c r="I74" s="277" t="e">
        <f t="shared" si="12"/>
        <v>#DIV/0!</v>
      </c>
      <c r="J74" s="278" t="e">
        <f t="shared" si="13"/>
        <v>#DIV/0!</v>
      </c>
      <c r="K74" s="106"/>
    </row>
    <row r="75" spans="1:12" ht="20.149999999999999" customHeight="1" x14ac:dyDescent="0.3">
      <c r="A75" s="154">
        <f t="shared" si="14"/>
        <v>54</v>
      </c>
      <c r="B75" s="98" t="s">
        <v>412</v>
      </c>
      <c r="C75" s="28"/>
      <c r="D75" s="28"/>
      <c r="E75" s="28"/>
      <c r="F75" s="254"/>
      <c r="G75" s="95"/>
      <c r="H75" s="234">
        <f t="shared" si="15"/>
        <v>0</v>
      </c>
      <c r="I75" s="277" t="e">
        <f t="shared" si="12"/>
        <v>#DIV/0!</v>
      </c>
      <c r="J75" s="278" t="e">
        <f t="shared" si="13"/>
        <v>#DIV/0!</v>
      </c>
      <c r="K75" s="106"/>
    </row>
    <row r="76" spans="1:12" ht="20.149999999999999" customHeight="1" x14ac:dyDescent="0.3">
      <c r="A76" s="109">
        <f t="shared" si="14"/>
        <v>55</v>
      </c>
      <c r="B76" s="25" t="s">
        <v>412</v>
      </c>
      <c r="C76" s="259"/>
      <c r="D76" s="259"/>
      <c r="E76" s="259"/>
      <c r="F76" s="260"/>
      <c r="G76" s="20"/>
      <c r="H76" s="273">
        <f t="shared" si="15"/>
        <v>0</v>
      </c>
      <c r="I76" s="286" t="e">
        <f t="shared" si="12"/>
        <v>#DIV/0!</v>
      </c>
      <c r="J76" s="279" t="e">
        <f t="shared" si="13"/>
        <v>#DIV/0!</v>
      </c>
      <c r="K76" s="47"/>
    </row>
    <row r="77" spans="1:12" ht="20.149999999999999" customHeight="1" x14ac:dyDescent="0.3">
      <c r="A77" s="192"/>
      <c r="B77" s="193"/>
      <c r="C77" s="193" t="s">
        <v>594</v>
      </c>
      <c r="D77" s="193"/>
      <c r="E77" s="193"/>
      <c r="F77" s="193"/>
      <c r="G77" s="283">
        <f>SUM(G68:G76)</f>
        <v>0</v>
      </c>
      <c r="H77" s="283">
        <f>SUM(H68:H76)</f>
        <v>0</v>
      </c>
      <c r="I77" s="284" t="e">
        <f>SUM(I68:I76)</f>
        <v>#DIV/0!</v>
      </c>
      <c r="J77" s="408" t="e">
        <f>SUM(J68:J76)</f>
        <v>#DIV/0!</v>
      </c>
      <c r="K77" s="410" t="s">
        <v>302</v>
      </c>
      <c r="L77" s="159"/>
    </row>
    <row r="78" spans="1:12" ht="20.149999999999999" customHeight="1" x14ac:dyDescent="0.3">
      <c r="A78" s="109"/>
      <c r="G78" s="253"/>
      <c r="H78" s="253"/>
      <c r="I78" s="258"/>
      <c r="J78" s="256"/>
      <c r="K78" s="399"/>
    </row>
    <row r="79" spans="1:12" ht="20.149999999999999" customHeight="1" x14ac:dyDescent="0.3">
      <c r="A79" s="401" t="s">
        <v>595</v>
      </c>
      <c r="C79" s="107"/>
      <c r="G79" s="253"/>
      <c r="H79" s="253"/>
      <c r="I79" s="258"/>
      <c r="J79" s="256"/>
      <c r="K79" s="399"/>
    </row>
    <row r="80" spans="1:12" ht="20.149999999999999" customHeight="1" x14ac:dyDescent="0.3">
      <c r="A80" s="199">
        <f>A76+1</f>
        <v>56</v>
      </c>
      <c r="B80" s="111" t="s">
        <v>596</v>
      </c>
      <c r="C80" s="111"/>
      <c r="D80" s="111"/>
      <c r="E80" s="111"/>
      <c r="F80" s="111"/>
      <c r="G80" s="101"/>
      <c r="H80" s="275">
        <f>G80*12</f>
        <v>0</v>
      </c>
      <c r="I80" s="276" t="e">
        <f t="shared" ref="I80:I83" si="16">H80/$I$9</f>
        <v>#DIV/0!</v>
      </c>
      <c r="J80" s="287" t="e">
        <f t="shared" ref="J80:J83" si="17">H80/$H$9</f>
        <v>#DIV/0!</v>
      </c>
      <c r="K80" s="105"/>
    </row>
    <row r="81" spans="1:12" ht="20.149999999999999" customHeight="1" x14ac:dyDescent="0.3">
      <c r="A81" s="154">
        <f>A80+1</f>
        <v>57</v>
      </c>
      <c r="B81" s="98" t="s">
        <v>412</v>
      </c>
      <c r="C81" s="749"/>
      <c r="D81" s="749"/>
      <c r="E81" s="749"/>
      <c r="F81" s="750"/>
      <c r="G81" s="29"/>
      <c r="H81" s="234">
        <f t="shared" ref="H81:H83" si="18">G81*12</f>
        <v>0</v>
      </c>
      <c r="I81" s="277" t="e">
        <f t="shared" si="16"/>
        <v>#DIV/0!</v>
      </c>
      <c r="J81" s="278" t="e">
        <f t="shared" si="17"/>
        <v>#DIV/0!</v>
      </c>
      <c r="K81" s="106"/>
    </row>
    <row r="82" spans="1:12" ht="20.149999999999999" customHeight="1" x14ac:dyDescent="0.3">
      <c r="A82" s="154">
        <f t="shared" ref="A82:A83" si="19">A81+1</f>
        <v>58</v>
      </c>
      <c r="B82" s="98" t="s">
        <v>412</v>
      </c>
      <c r="C82" s="749"/>
      <c r="D82" s="749"/>
      <c r="E82" s="749"/>
      <c r="F82" s="750"/>
      <c r="G82" s="29"/>
      <c r="H82" s="234">
        <f t="shared" si="18"/>
        <v>0</v>
      </c>
      <c r="I82" s="277" t="e">
        <f t="shared" si="16"/>
        <v>#DIV/0!</v>
      </c>
      <c r="J82" s="278" t="e">
        <f t="shared" si="17"/>
        <v>#DIV/0!</v>
      </c>
      <c r="K82" s="106"/>
    </row>
    <row r="83" spans="1:12" ht="20.149999999999999" customHeight="1" x14ac:dyDescent="0.3">
      <c r="A83" s="109">
        <f t="shared" si="19"/>
        <v>59</v>
      </c>
      <c r="B83" s="25" t="s">
        <v>412</v>
      </c>
      <c r="C83" s="745"/>
      <c r="D83" s="745"/>
      <c r="E83" s="745"/>
      <c r="F83" s="746"/>
      <c r="G83" s="19"/>
      <c r="H83" s="273">
        <f t="shared" si="18"/>
        <v>0</v>
      </c>
      <c r="I83" s="286" t="e">
        <f t="shared" si="16"/>
        <v>#DIV/0!</v>
      </c>
      <c r="J83" s="289" t="e">
        <f t="shared" si="17"/>
        <v>#DIV/0!</v>
      </c>
      <c r="K83" s="46"/>
    </row>
    <row r="84" spans="1:12" ht="20.149999999999999" customHeight="1" x14ac:dyDescent="0.3">
      <c r="A84" s="192"/>
      <c r="B84" s="193"/>
      <c r="C84" s="193" t="s">
        <v>597</v>
      </c>
      <c r="D84" s="193"/>
      <c r="E84" s="193"/>
      <c r="F84" s="193"/>
      <c r="G84" s="283">
        <f>SUM(G80:G83)</f>
        <v>0</v>
      </c>
      <c r="H84" s="283">
        <f>SUM(H80:H83)</f>
        <v>0</v>
      </c>
      <c r="I84" s="284" t="e">
        <f>SUM(I80:I83)</f>
        <v>#DIV/0!</v>
      </c>
      <c r="J84" s="284" t="e">
        <f>SUM(J80:J83)</f>
        <v>#DIV/0!</v>
      </c>
      <c r="K84" s="411" t="s">
        <v>302</v>
      </c>
      <c r="L84" s="159"/>
    </row>
    <row r="85" spans="1:12" ht="4" customHeight="1" x14ac:dyDescent="0.3">
      <c r="A85" s="192"/>
      <c r="B85" s="193"/>
      <c r="C85" s="193"/>
      <c r="D85" s="193"/>
      <c r="E85" s="193"/>
      <c r="F85" s="190"/>
      <c r="G85" s="412"/>
      <c r="H85" s="412"/>
      <c r="I85" s="412"/>
      <c r="J85" s="412"/>
      <c r="K85" s="413"/>
    </row>
    <row r="86" spans="1:12" ht="20.149999999999999" customHeight="1" x14ac:dyDescent="0.3">
      <c r="A86" s="747" t="s">
        <v>598</v>
      </c>
      <c r="B86" s="748"/>
      <c r="C86" s="748"/>
      <c r="D86" s="748"/>
      <c r="E86" s="748"/>
      <c r="F86" s="748"/>
      <c r="G86" s="414">
        <f>G23+G42+G65+G77+G84</f>
        <v>0</v>
      </c>
      <c r="H86" s="414">
        <f>H23+H42+H65+H77+H84</f>
        <v>0</v>
      </c>
      <c r="I86" s="414" t="e">
        <f t="shared" ref="I86:J86" si="20">I23+I42+I65+I77+I84</f>
        <v>#DIV/0!</v>
      </c>
      <c r="J86" s="414" t="e">
        <f t="shared" si="20"/>
        <v>#DIV/0!</v>
      </c>
      <c r="K86" s="415" t="s">
        <v>302</v>
      </c>
    </row>
    <row r="87" spans="1:12" ht="20.149999999999999" customHeight="1" x14ac:dyDescent="0.35">
      <c r="A87" s="402" t="s">
        <v>966</v>
      </c>
      <c r="B87" s="403"/>
      <c r="C87" s="403"/>
      <c r="D87" s="151"/>
      <c r="E87" s="151"/>
      <c r="F87" s="151"/>
      <c r="G87" s="151"/>
      <c r="H87" s="151"/>
      <c r="I87" s="151"/>
      <c r="J87" s="151"/>
      <c r="K87" s="177"/>
    </row>
  </sheetData>
  <sheetProtection algorithmName="SHA-512" hashValue="+B/GVTpLQn061ZizQONW9BoOHk/Pt+Z9uTckyOsVb6L8mVgYNWQK+IKB2YD/HORmsj8XIu1BlRliAtGh0pp4tg==" saltValue="vDtLaiqaVPz80ZPRxETqaA==" spinCount="100000" sheet="1" objects="1" scenarios="1"/>
  <mergeCells count="6">
    <mergeCell ref="C83:F83"/>
    <mergeCell ref="A86:F86"/>
    <mergeCell ref="A1:K1"/>
    <mergeCell ref="A2:K2"/>
    <mergeCell ref="C81:F81"/>
    <mergeCell ref="C82:F82"/>
  </mergeCells>
  <pageMargins left="0.7" right="0.7" top="0.75" bottom="0.75" header="0.3" footer="0.3"/>
  <pageSetup scale="56" fitToHeight="0" orientation="portrait" horizontalDpi="1200" verticalDpi="1200" r:id="rId1"/>
  <headerFooter>
    <oddFooter>Page &amp;P of &amp;N</oddFooter>
  </headerFooter>
  <rowBreaks count="1" manualBreakCount="1">
    <brk id="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DD25-BC84-3F4A-88FF-ADF07DD05B45}">
  <sheetPr>
    <pageSetUpPr fitToPage="1"/>
  </sheetPr>
  <dimension ref="A1:CK172"/>
  <sheetViews>
    <sheetView zoomScaleNormal="100" workbookViewId="0">
      <selection activeCell="K16" sqref="K16"/>
    </sheetView>
  </sheetViews>
  <sheetFormatPr defaultColWidth="8.81640625" defaultRowHeight="14.5" x14ac:dyDescent="0.35"/>
  <cols>
    <col min="1" max="9" width="8.81640625" style="123"/>
    <col min="10" max="10" width="12.81640625" style="123" customWidth="1"/>
    <col min="11" max="16384" width="8.81640625" style="123"/>
  </cols>
  <sheetData>
    <row r="1" spans="1:89" s="25" customFormat="1" ht="15" customHeight="1" x14ac:dyDescent="0.3">
      <c r="A1" s="727" t="s">
        <v>0</v>
      </c>
      <c r="B1" s="727"/>
      <c r="C1" s="727"/>
      <c r="D1" s="727"/>
      <c r="E1" s="727"/>
      <c r="F1" s="727"/>
      <c r="G1" s="727"/>
      <c r="H1" s="727"/>
      <c r="I1" s="727"/>
      <c r="J1" s="727"/>
      <c r="K1" s="416"/>
      <c r="L1" s="107"/>
      <c r="M1" s="107"/>
      <c r="N1" s="107"/>
      <c r="O1" s="107"/>
    </row>
    <row r="2" spans="1:89" x14ac:dyDescent="0.35">
      <c r="A2" s="727" t="s">
        <v>599</v>
      </c>
      <c r="B2" s="727"/>
      <c r="C2" s="727"/>
      <c r="D2" s="727"/>
      <c r="E2" s="727"/>
      <c r="F2" s="727"/>
      <c r="G2" s="727"/>
      <c r="H2" s="727"/>
      <c r="I2" s="727"/>
      <c r="J2" s="72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row>
    <row r="3" spans="1:89" x14ac:dyDescent="0.35">
      <c r="A3" s="418"/>
      <c r="B3" s="419"/>
      <c r="C3" s="419"/>
      <c r="D3" s="419"/>
      <c r="E3" s="419"/>
      <c r="F3" s="419"/>
      <c r="G3" s="419"/>
      <c r="H3" s="419"/>
      <c r="I3" s="419"/>
      <c r="J3" s="419"/>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7"/>
      <c r="CC3" s="417"/>
      <c r="CD3" s="417"/>
      <c r="CE3" s="417"/>
      <c r="CF3" s="417"/>
      <c r="CG3" s="417"/>
      <c r="CH3" s="417"/>
      <c r="CI3" s="417"/>
      <c r="CJ3" s="417"/>
      <c r="CK3" s="417"/>
    </row>
    <row r="4" spans="1:89" x14ac:dyDescent="0.35">
      <c r="A4" s="417" t="s">
        <v>600</v>
      </c>
      <c r="B4" s="759">
        <f>'I. Applicant Info'!G13</f>
        <v>0</v>
      </c>
      <c r="C4" s="760"/>
      <c r="D4" s="760"/>
      <c r="E4" s="760"/>
      <c r="F4" s="417" t="s">
        <v>601</v>
      </c>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417"/>
      <c r="CA4" s="417"/>
      <c r="CB4" s="417"/>
      <c r="CC4" s="417"/>
      <c r="CD4" s="417"/>
      <c r="CE4" s="417"/>
      <c r="CF4" s="417"/>
      <c r="CG4" s="417"/>
      <c r="CH4" s="417"/>
      <c r="CI4" s="417"/>
      <c r="CJ4" s="417"/>
      <c r="CK4" s="417"/>
    </row>
    <row r="5" spans="1:89" x14ac:dyDescent="0.35">
      <c r="A5" s="417" t="s">
        <v>602</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c r="BM5" s="417"/>
      <c r="BN5" s="417"/>
      <c r="BO5" s="417"/>
      <c r="BP5" s="417"/>
      <c r="BQ5" s="417"/>
      <c r="BR5" s="417"/>
      <c r="BS5" s="417"/>
      <c r="BT5" s="417"/>
      <c r="BU5" s="417"/>
      <c r="BV5" s="417"/>
      <c r="BW5" s="417"/>
      <c r="BX5" s="417"/>
      <c r="BY5" s="417"/>
      <c r="BZ5" s="417"/>
      <c r="CA5" s="417"/>
      <c r="CB5" s="417"/>
      <c r="CC5" s="417"/>
      <c r="CD5" s="417"/>
      <c r="CE5" s="417"/>
      <c r="CF5" s="417"/>
      <c r="CG5" s="417"/>
      <c r="CH5" s="417"/>
      <c r="CI5" s="417"/>
      <c r="CJ5" s="417"/>
      <c r="CK5" s="417"/>
    </row>
    <row r="6" spans="1:89" x14ac:dyDescent="0.35">
      <c r="A6" s="417" t="s">
        <v>603</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7"/>
      <c r="BP6" s="417"/>
      <c r="BQ6" s="417"/>
      <c r="BR6" s="417"/>
      <c r="BS6" s="417"/>
      <c r="BT6" s="417"/>
      <c r="BU6" s="417"/>
      <c r="BV6" s="417"/>
      <c r="BW6" s="417"/>
      <c r="BX6" s="417"/>
      <c r="BY6" s="417"/>
      <c r="BZ6" s="417"/>
      <c r="CA6" s="417"/>
      <c r="CB6" s="417"/>
      <c r="CC6" s="417"/>
      <c r="CD6" s="417"/>
      <c r="CE6" s="417"/>
      <c r="CF6" s="417"/>
      <c r="CG6" s="417"/>
      <c r="CH6" s="417"/>
      <c r="CI6" s="417"/>
      <c r="CJ6" s="417"/>
      <c r="CK6" s="417"/>
    </row>
    <row r="7" spans="1:89" x14ac:dyDescent="0.35">
      <c r="A7" s="417"/>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c r="BY7" s="417"/>
      <c r="BZ7" s="417"/>
      <c r="CA7" s="417"/>
      <c r="CB7" s="417"/>
      <c r="CC7" s="417"/>
      <c r="CD7" s="417"/>
      <c r="CE7" s="417"/>
      <c r="CF7" s="417"/>
      <c r="CG7" s="417"/>
      <c r="CH7" s="417"/>
      <c r="CI7" s="417"/>
      <c r="CJ7" s="417"/>
      <c r="CK7" s="417"/>
    </row>
    <row r="8" spans="1:89" x14ac:dyDescent="0.35">
      <c r="A8" s="417" t="s">
        <v>604</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c r="BP8" s="417"/>
      <c r="BQ8" s="417"/>
      <c r="BR8" s="417"/>
      <c r="BS8" s="417"/>
      <c r="BT8" s="417"/>
      <c r="BU8" s="417"/>
      <c r="BV8" s="417"/>
      <c r="BW8" s="417"/>
      <c r="BX8" s="417"/>
      <c r="BY8" s="417"/>
      <c r="BZ8" s="417"/>
      <c r="CA8" s="417"/>
      <c r="CB8" s="417"/>
      <c r="CC8" s="417"/>
      <c r="CD8" s="417"/>
      <c r="CE8" s="417"/>
      <c r="CF8" s="417"/>
      <c r="CG8" s="417"/>
      <c r="CH8" s="417"/>
      <c r="CI8" s="417"/>
      <c r="CJ8" s="417"/>
      <c r="CK8" s="417"/>
    </row>
    <row r="9" spans="1:89" x14ac:dyDescent="0.35">
      <c r="A9" s="417" t="s">
        <v>605</v>
      </c>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417"/>
      <c r="CJ9" s="417"/>
      <c r="CK9" s="417"/>
    </row>
    <row r="10" spans="1:89" x14ac:dyDescent="0.35">
      <c r="A10" s="417"/>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row>
    <row r="11" spans="1:89" x14ac:dyDescent="0.35">
      <c r="A11" s="417" t="s">
        <v>606</v>
      </c>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17"/>
      <c r="CA11" s="417"/>
      <c r="CB11" s="417"/>
      <c r="CC11" s="417"/>
      <c r="CD11" s="417"/>
      <c r="CE11" s="417"/>
      <c r="CF11" s="417"/>
      <c r="CG11" s="417"/>
      <c r="CH11" s="417"/>
      <c r="CI11" s="417"/>
      <c r="CJ11" s="417"/>
      <c r="CK11" s="417"/>
    </row>
    <row r="12" spans="1:89" x14ac:dyDescent="0.35">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17"/>
      <c r="BZ12" s="417"/>
      <c r="CA12" s="417"/>
      <c r="CB12" s="417"/>
      <c r="CC12" s="417"/>
      <c r="CD12" s="417"/>
      <c r="CE12" s="417"/>
      <c r="CF12" s="417"/>
      <c r="CG12" s="417"/>
      <c r="CH12" s="417"/>
      <c r="CI12" s="417"/>
      <c r="CJ12" s="417"/>
      <c r="CK12" s="417"/>
    </row>
    <row r="13" spans="1:89" x14ac:dyDescent="0.35">
      <c r="A13" s="420" t="s">
        <v>607</v>
      </c>
      <c r="B13" s="421" t="s">
        <v>608</v>
      </c>
      <c r="C13" s="421"/>
      <c r="D13" s="421"/>
      <c r="E13" s="421"/>
      <c r="F13" s="421"/>
      <c r="G13" s="421"/>
      <c r="H13" s="421"/>
      <c r="I13" s="421"/>
      <c r="J13" s="421"/>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17"/>
      <c r="BZ13" s="417"/>
      <c r="CA13" s="417"/>
      <c r="CB13" s="417"/>
      <c r="CC13" s="417"/>
      <c r="CD13" s="417"/>
      <c r="CE13" s="417"/>
      <c r="CF13" s="417"/>
      <c r="CG13" s="417"/>
      <c r="CH13" s="417"/>
      <c r="CI13" s="417"/>
      <c r="CJ13" s="417"/>
      <c r="CK13" s="417"/>
    </row>
    <row r="14" spans="1:89" x14ac:dyDescent="0.35">
      <c r="A14" s="420"/>
      <c r="B14" s="421"/>
      <c r="C14" s="421"/>
      <c r="D14" s="421"/>
      <c r="E14" s="421"/>
      <c r="F14" s="421"/>
      <c r="G14" s="421"/>
      <c r="H14" s="421"/>
      <c r="I14" s="421"/>
      <c r="J14" s="421"/>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7"/>
      <c r="CF14" s="417"/>
      <c r="CG14" s="417"/>
      <c r="CH14" s="417"/>
      <c r="CI14" s="417"/>
      <c r="CJ14" s="417"/>
      <c r="CK14" s="417"/>
    </row>
    <row r="15" spans="1:89" ht="30" customHeight="1" x14ac:dyDescent="0.35">
      <c r="A15" s="420" t="s">
        <v>609</v>
      </c>
      <c r="B15" s="753" t="s">
        <v>610</v>
      </c>
      <c r="C15" s="753"/>
      <c r="D15" s="753"/>
      <c r="E15" s="753"/>
      <c r="F15" s="753"/>
      <c r="G15" s="753"/>
      <c r="H15" s="753"/>
      <c r="I15" s="753"/>
      <c r="J15" s="754"/>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417"/>
      <c r="BW15" s="417"/>
      <c r="BX15" s="417"/>
      <c r="BY15" s="417"/>
      <c r="BZ15" s="417"/>
      <c r="CA15" s="417"/>
      <c r="CB15" s="417"/>
      <c r="CC15" s="417"/>
      <c r="CD15" s="417"/>
      <c r="CE15" s="417"/>
      <c r="CF15" s="417"/>
      <c r="CG15" s="417"/>
      <c r="CH15" s="417"/>
      <c r="CI15" s="417"/>
      <c r="CJ15" s="417"/>
      <c r="CK15" s="417"/>
    </row>
    <row r="16" spans="1:89" x14ac:dyDescent="0.35">
      <c r="A16" s="420"/>
      <c r="B16" s="421"/>
      <c r="C16" s="421"/>
      <c r="D16" s="421"/>
      <c r="E16" s="421"/>
      <c r="F16" s="421"/>
      <c r="G16" s="421"/>
      <c r="H16" s="421"/>
      <c r="I16" s="421"/>
      <c r="J16" s="421"/>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row>
    <row r="17" spans="1:89" ht="30" customHeight="1" x14ac:dyDescent="0.35">
      <c r="A17" s="420" t="s">
        <v>611</v>
      </c>
      <c r="B17" s="753" t="s">
        <v>967</v>
      </c>
      <c r="C17" s="753"/>
      <c r="D17" s="753"/>
      <c r="E17" s="753"/>
      <c r="F17" s="753"/>
      <c r="G17" s="753"/>
      <c r="H17" s="753"/>
      <c r="I17" s="753"/>
      <c r="J17" s="754"/>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F17" s="417"/>
      <c r="CG17" s="417"/>
      <c r="CH17" s="417"/>
      <c r="CI17" s="417"/>
      <c r="CJ17" s="417"/>
      <c r="CK17" s="417"/>
    </row>
    <row r="18" spans="1:89" x14ac:dyDescent="0.35">
      <c r="A18" s="420"/>
      <c r="B18" s="421"/>
      <c r="C18" s="421"/>
      <c r="D18" s="421"/>
      <c r="E18" s="421"/>
      <c r="F18" s="421"/>
      <c r="G18" s="421"/>
      <c r="H18" s="421"/>
      <c r="I18" s="421"/>
      <c r="J18" s="421"/>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c r="CF18" s="417"/>
      <c r="CG18" s="417"/>
      <c r="CH18" s="417"/>
      <c r="CI18" s="417"/>
      <c r="CJ18" s="417"/>
      <c r="CK18" s="417"/>
    </row>
    <row r="19" spans="1:89" ht="29.5" customHeight="1" x14ac:dyDescent="0.35">
      <c r="A19" s="420" t="s">
        <v>612</v>
      </c>
      <c r="B19" s="753" t="s">
        <v>613</v>
      </c>
      <c r="C19" s="754"/>
      <c r="D19" s="754"/>
      <c r="E19" s="754"/>
      <c r="F19" s="754"/>
      <c r="G19" s="754"/>
      <c r="H19" s="754"/>
      <c r="I19" s="754"/>
      <c r="J19" s="754"/>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417"/>
      <c r="CF19" s="417"/>
      <c r="CG19" s="417"/>
      <c r="CH19" s="417"/>
      <c r="CI19" s="417"/>
      <c r="CJ19" s="417"/>
      <c r="CK19" s="417"/>
    </row>
    <row r="20" spans="1:89" x14ac:dyDescent="0.35">
      <c r="A20" s="420"/>
      <c r="B20" s="421"/>
      <c r="C20" s="421"/>
      <c r="D20" s="421"/>
      <c r="E20" s="421"/>
      <c r="F20" s="421"/>
      <c r="G20" s="421"/>
      <c r="H20" s="421"/>
      <c r="I20" s="421"/>
      <c r="J20" s="421"/>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row>
    <row r="21" spans="1:89" ht="72" customHeight="1" x14ac:dyDescent="0.35">
      <c r="A21" s="420" t="s">
        <v>614</v>
      </c>
      <c r="B21" s="753" t="s">
        <v>615</v>
      </c>
      <c r="C21" s="754"/>
      <c r="D21" s="754"/>
      <c r="E21" s="754"/>
      <c r="F21" s="754"/>
      <c r="G21" s="754"/>
      <c r="H21" s="754"/>
      <c r="I21" s="754"/>
      <c r="J21" s="75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row>
    <row r="22" spans="1:89" x14ac:dyDescent="0.35">
      <c r="A22" s="420"/>
      <c r="B22" s="421"/>
      <c r="C22" s="421"/>
      <c r="D22" s="421"/>
      <c r="E22" s="421"/>
      <c r="F22" s="421"/>
      <c r="G22" s="421"/>
      <c r="H22" s="421"/>
      <c r="I22" s="421"/>
      <c r="J22" s="421"/>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row>
    <row r="23" spans="1:89" ht="101.15" customHeight="1" x14ac:dyDescent="0.35">
      <c r="A23" s="420" t="s">
        <v>616</v>
      </c>
      <c r="B23" s="753" t="s">
        <v>969</v>
      </c>
      <c r="C23" s="754"/>
      <c r="D23" s="754"/>
      <c r="E23" s="754"/>
      <c r="F23" s="754"/>
      <c r="G23" s="754"/>
      <c r="H23" s="754"/>
      <c r="I23" s="754"/>
      <c r="J23" s="754"/>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BV23" s="417"/>
      <c r="BW23" s="417"/>
      <c r="BX23" s="417"/>
      <c r="BY23" s="417"/>
      <c r="BZ23" s="417"/>
      <c r="CA23" s="417"/>
      <c r="CB23" s="417"/>
      <c r="CC23" s="417"/>
      <c r="CD23" s="417"/>
      <c r="CE23" s="417"/>
      <c r="CF23" s="417"/>
      <c r="CG23" s="417"/>
      <c r="CH23" s="417"/>
      <c r="CI23" s="417"/>
      <c r="CJ23" s="417"/>
      <c r="CK23" s="417"/>
    </row>
    <row r="24" spans="1:89" x14ac:dyDescent="0.35">
      <c r="A24" s="420"/>
      <c r="B24" s="421"/>
      <c r="C24" s="421"/>
      <c r="D24" s="421"/>
      <c r="E24" s="421"/>
      <c r="F24" s="421"/>
      <c r="G24" s="421"/>
      <c r="H24" s="421"/>
      <c r="I24" s="421"/>
      <c r="J24" s="421"/>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7"/>
      <c r="BU24" s="417"/>
      <c r="BV24" s="417"/>
      <c r="BW24" s="417"/>
      <c r="BX24" s="417"/>
      <c r="BY24" s="417"/>
      <c r="BZ24" s="417"/>
      <c r="CA24" s="417"/>
      <c r="CB24" s="417"/>
      <c r="CC24" s="417"/>
      <c r="CD24" s="417"/>
      <c r="CE24" s="417"/>
      <c r="CF24" s="417"/>
      <c r="CG24" s="417"/>
      <c r="CH24" s="417"/>
      <c r="CI24" s="417"/>
      <c r="CJ24" s="417"/>
      <c r="CK24" s="417"/>
    </row>
    <row r="25" spans="1:89" ht="150.75" customHeight="1" x14ac:dyDescent="0.35">
      <c r="A25" s="420" t="s">
        <v>617</v>
      </c>
      <c r="B25" s="753" t="s">
        <v>618</v>
      </c>
      <c r="C25" s="754"/>
      <c r="D25" s="754"/>
      <c r="E25" s="754"/>
      <c r="F25" s="754"/>
      <c r="G25" s="754"/>
      <c r="H25" s="754"/>
      <c r="I25" s="754"/>
      <c r="J25" s="754"/>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17"/>
      <c r="CD25" s="417"/>
      <c r="CE25" s="417"/>
      <c r="CF25" s="417"/>
      <c r="CG25" s="417"/>
      <c r="CH25" s="417"/>
      <c r="CI25" s="417"/>
      <c r="CJ25" s="417"/>
      <c r="CK25" s="417"/>
    </row>
    <row r="26" spans="1:89" x14ac:dyDescent="0.35">
      <c r="A26" s="420"/>
      <c r="B26" s="421"/>
      <c r="C26" s="421"/>
      <c r="D26" s="421"/>
      <c r="E26" s="421"/>
      <c r="F26" s="421"/>
      <c r="G26" s="421"/>
      <c r="H26" s="421"/>
      <c r="I26" s="421"/>
      <c r="J26" s="421"/>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row>
    <row r="27" spans="1:89" ht="30" customHeight="1" x14ac:dyDescent="0.35">
      <c r="A27" s="420" t="s">
        <v>619</v>
      </c>
      <c r="B27" s="753" t="s">
        <v>620</v>
      </c>
      <c r="C27" s="754"/>
      <c r="D27" s="754"/>
      <c r="E27" s="754"/>
      <c r="F27" s="754"/>
      <c r="G27" s="754"/>
      <c r="H27" s="754"/>
      <c r="I27" s="754"/>
      <c r="J27" s="75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row>
    <row r="28" spans="1:89" x14ac:dyDescent="0.35">
      <c r="A28" s="420"/>
      <c r="B28" s="421"/>
      <c r="C28" s="421"/>
      <c r="D28" s="421"/>
      <c r="E28" s="421"/>
      <c r="F28" s="421"/>
      <c r="G28" s="421"/>
      <c r="H28" s="421"/>
      <c r="I28" s="421"/>
      <c r="J28" s="421"/>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row>
    <row r="29" spans="1:89" x14ac:dyDescent="0.35">
      <c r="A29" s="420" t="s">
        <v>621</v>
      </c>
      <c r="B29" s="421" t="s">
        <v>622</v>
      </c>
      <c r="C29" s="421"/>
      <c r="D29" s="421"/>
      <c r="E29" s="421"/>
      <c r="F29" s="421"/>
      <c r="G29" s="421"/>
      <c r="H29" s="421"/>
      <c r="I29" s="421"/>
      <c r="J29" s="421"/>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R29" s="417"/>
      <c r="BS29" s="417"/>
      <c r="BT29" s="417"/>
      <c r="BU29" s="417"/>
      <c r="BV29" s="417"/>
      <c r="BW29" s="417"/>
      <c r="BX29" s="417"/>
      <c r="BY29" s="417"/>
      <c r="BZ29" s="417"/>
      <c r="CA29" s="417"/>
      <c r="CB29" s="417"/>
      <c r="CC29" s="417"/>
      <c r="CD29" s="417"/>
      <c r="CE29" s="417"/>
      <c r="CF29" s="417"/>
      <c r="CG29" s="417"/>
      <c r="CH29" s="417"/>
      <c r="CI29" s="417"/>
      <c r="CJ29" s="417"/>
      <c r="CK29" s="417"/>
    </row>
    <row r="30" spans="1:89" x14ac:dyDescent="0.35">
      <c r="A30" s="420"/>
      <c r="B30" s="421"/>
      <c r="C30" s="421"/>
      <c r="D30" s="421"/>
      <c r="E30" s="421"/>
      <c r="F30" s="421"/>
      <c r="G30" s="421"/>
      <c r="H30" s="421"/>
      <c r="I30" s="421"/>
      <c r="J30" s="421"/>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7"/>
      <c r="BV30" s="417"/>
      <c r="BW30" s="417"/>
      <c r="BX30" s="417"/>
      <c r="BY30" s="417"/>
      <c r="BZ30" s="417"/>
      <c r="CA30" s="417"/>
      <c r="CB30" s="417"/>
      <c r="CC30" s="417"/>
      <c r="CD30" s="417"/>
      <c r="CE30" s="417"/>
      <c r="CF30" s="417"/>
      <c r="CG30" s="417"/>
      <c r="CH30" s="417"/>
      <c r="CI30" s="417"/>
      <c r="CJ30" s="417"/>
      <c r="CK30" s="417"/>
    </row>
    <row r="31" spans="1:89" ht="61.5" customHeight="1" x14ac:dyDescent="0.35">
      <c r="A31" s="420" t="s">
        <v>623</v>
      </c>
      <c r="B31" s="753" t="s">
        <v>624</v>
      </c>
      <c r="C31" s="754"/>
      <c r="D31" s="754"/>
      <c r="E31" s="754"/>
      <c r="F31" s="754"/>
      <c r="G31" s="754"/>
      <c r="H31" s="754"/>
      <c r="I31" s="754"/>
      <c r="J31" s="754"/>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7"/>
      <c r="CK31" s="417"/>
    </row>
    <row r="32" spans="1:89" x14ac:dyDescent="0.35">
      <c r="A32" s="422"/>
      <c r="B32" s="421"/>
      <c r="C32" s="421"/>
      <c r="D32" s="421"/>
      <c r="E32" s="421"/>
      <c r="F32" s="421"/>
      <c r="G32" s="421"/>
      <c r="H32" s="421"/>
      <c r="I32" s="421"/>
      <c r="J32" s="421"/>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c r="CH32" s="417"/>
      <c r="CI32" s="417"/>
      <c r="CJ32" s="417"/>
      <c r="CK32" s="417"/>
    </row>
    <row r="33" spans="1:89" ht="40" customHeight="1" x14ac:dyDescent="0.35">
      <c r="A33" s="422"/>
      <c r="B33" s="423" t="s">
        <v>625</v>
      </c>
      <c r="C33" s="753" t="s">
        <v>626</v>
      </c>
      <c r="D33" s="754"/>
      <c r="E33" s="754"/>
      <c r="F33" s="754"/>
      <c r="G33" s="754"/>
      <c r="H33" s="754"/>
      <c r="I33" s="754"/>
      <c r="J33" s="75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row>
    <row r="34" spans="1:89" ht="41.15" customHeight="1" x14ac:dyDescent="0.35">
      <c r="A34" s="422"/>
      <c r="B34" s="423" t="s">
        <v>7</v>
      </c>
      <c r="C34" s="753" t="s">
        <v>627</v>
      </c>
      <c r="D34" s="754"/>
      <c r="E34" s="754"/>
      <c r="F34" s="754"/>
      <c r="G34" s="754"/>
      <c r="H34" s="754"/>
      <c r="I34" s="754"/>
      <c r="J34" s="754"/>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c r="CH34" s="417"/>
      <c r="CI34" s="417"/>
      <c r="CJ34" s="417"/>
      <c r="CK34" s="417"/>
    </row>
    <row r="35" spans="1:89" ht="41.15" customHeight="1" x14ac:dyDescent="0.35">
      <c r="A35" s="422"/>
      <c r="B35" s="423" t="s">
        <v>9</v>
      </c>
      <c r="C35" s="753" t="s">
        <v>628</v>
      </c>
      <c r="D35" s="754"/>
      <c r="E35" s="754"/>
      <c r="F35" s="754"/>
      <c r="G35" s="754"/>
      <c r="H35" s="754"/>
      <c r="I35" s="754"/>
      <c r="J35" s="754"/>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R35" s="417"/>
      <c r="BS35" s="417"/>
      <c r="BT35" s="417"/>
      <c r="BU35" s="417"/>
      <c r="BV35" s="417"/>
      <c r="BW35" s="417"/>
      <c r="BX35" s="417"/>
      <c r="BY35" s="417"/>
      <c r="BZ35" s="417"/>
      <c r="CA35" s="417"/>
      <c r="CB35" s="417"/>
      <c r="CC35" s="417"/>
      <c r="CD35" s="417"/>
      <c r="CE35" s="417"/>
      <c r="CF35" s="417"/>
      <c r="CG35" s="417"/>
      <c r="CH35" s="417"/>
      <c r="CI35" s="417"/>
      <c r="CJ35" s="417"/>
      <c r="CK35" s="417"/>
    </row>
    <row r="36" spans="1:89" ht="52" customHeight="1" x14ac:dyDescent="0.35">
      <c r="A36" s="422"/>
      <c r="B36" s="423" t="s">
        <v>629</v>
      </c>
      <c r="C36" s="753" t="s">
        <v>630</v>
      </c>
      <c r="D36" s="754"/>
      <c r="E36" s="754"/>
      <c r="F36" s="754"/>
      <c r="G36" s="754"/>
      <c r="H36" s="754"/>
      <c r="I36" s="754"/>
      <c r="J36" s="754"/>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R36" s="417"/>
      <c r="BS36" s="417"/>
      <c r="BT36" s="417"/>
      <c r="BU36" s="417"/>
      <c r="BV36" s="417"/>
      <c r="BW36" s="417"/>
      <c r="BX36" s="417"/>
      <c r="BY36" s="417"/>
      <c r="BZ36" s="417"/>
      <c r="CA36" s="417"/>
      <c r="CB36" s="417"/>
      <c r="CC36" s="417"/>
      <c r="CD36" s="417"/>
      <c r="CE36" s="417"/>
      <c r="CF36" s="417"/>
      <c r="CG36" s="417"/>
      <c r="CH36" s="417"/>
      <c r="CI36" s="417"/>
      <c r="CJ36" s="417"/>
      <c r="CK36" s="417"/>
    </row>
    <row r="37" spans="1:89" x14ac:dyDescent="0.35">
      <c r="A37" s="422"/>
      <c r="B37" s="421"/>
      <c r="C37" s="421"/>
      <c r="D37" s="421"/>
      <c r="E37" s="421"/>
      <c r="F37" s="421"/>
      <c r="G37" s="421"/>
      <c r="H37" s="421"/>
      <c r="I37" s="421"/>
      <c r="J37" s="421"/>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R37" s="417"/>
      <c r="BS37" s="417"/>
      <c r="BT37" s="417"/>
      <c r="BU37" s="417"/>
      <c r="BV37" s="417"/>
      <c r="BW37" s="417"/>
      <c r="BX37" s="417"/>
      <c r="BY37" s="417"/>
      <c r="BZ37" s="417"/>
      <c r="CA37" s="417"/>
      <c r="CB37" s="417"/>
      <c r="CC37" s="417"/>
      <c r="CD37" s="417"/>
      <c r="CE37" s="417"/>
      <c r="CF37" s="417"/>
      <c r="CG37" s="417"/>
      <c r="CH37" s="417"/>
      <c r="CI37" s="417"/>
      <c r="CJ37" s="417"/>
      <c r="CK37" s="417"/>
    </row>
    <row r="38" spans="1:89" ht="34" customHeight="1" x14ac:dyDescent="0.35">
      <c r="A38" s="420" t="s">
        <v>631</v>
      </c>
      <c r="B38" s="753" t="s">
        <v>632</v>
      </c>
      <c r="C38" s="754"/>
      <c r="D38" s="754"/>
      <c r="E38" s="754"/>
      <c r="F38" s="754"/>
      <c r="G38" s="754"/>
      <c r="H38" s="754"/>
      <c r="I38" s="754"/>
      <c r="J38" s="754"/>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417"/>
      <c r="BU38" s="417"/>
      <c r="BV38" s="417"/>
      <c r="BW38" s="417"/>
      <c r="BX38" s="417"/>
      <c r="BY38" s="417"/>
      <c r="BZ38" s="417"/>
      <c r="CA38" s="417"/>
      <c r="CB38" s="417"/>
      <c r="CC38" s="417"/>
      <c r="CD38" s="417"/>
      <c r="CE38" s="417"/>
      <c r="CF38" s="417"/>
      <c r="CG38" s="417"/>
      <c r="CH38" s="417"/>
      <c r="CI38" s="417"/>
      <c r="CJ38" s="417"/>
      <c r="CK38" s="417"/>
    </row>
    <row r="39" spans="1:89" x14ac:dyDescent="0.35">
      <c r="A39" s="420"/>
      <c r="B39" s="421"/>
      <c r="C39" s="421"/>
      <c r="D39" s="421"/>
      <c r="E39" s="421"/>
      <c r="F39" s="421"/>
      <c r="G39" s="421"/>
      <c r="H39" s="421"/>
      <c r="I39" s="421"/>
      <c r="J39" s="421"/>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c r="BY39" s="417"/>
      <c r="BZ39" s="417"/>
      <c r="CA39" s="417"/>
      <c r="CB39" s="417"/>
      <c r="CC39" s="417"/>
      <c r="CD39" s="417"/>
      <c r="CE39" s="417"/>
      <c r="CF39" s="417"/>
      <c r="CG39" s="417"/>
      <c r="CH39" s="417"/>
      <c r="CI39" s="417"/>
      <c r="CJ39" s="417"/>
      <c r="CK39" s="417"/>
    </row>
    <row r="40" spans="1:89" ht="36" customHeight="1" x14ac:dyDescent="0.35">
      <c r="A40" s="420" t="s">
        <v>633</v>
      </c>
      <c r="B40" s="753" t="s">
        <v>634</v>
      </c>
      <c r="C40" s="754"/>
      <c r="D40" s="754"/>
      <c r="E40" s="754"/>
      <c r="F40" s="754"/>
      <c r="G40" s="754"/>
      <c r="H40" s="754"/>
      <c r="I40" s="754"/>
      <c r="J40" s="754"/>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c r="BY40" s="417"/>
      <c r="BZ40" s="417"/>
      <c r="CA40" s="417"/>
      <c r="CB40" s="417"/>
      <c r="CC40" s="417"/>
      <c r="CD40" s="417"/>
      <c r="CE40" s="417"/>
      <c r="CF40" s="417"/>
      <c r="CG40" s="417"/>
      <c r="CH40" s="417"/>
      <c r="CI40" s="417"/>
      <c r="CJ40" s="417"/>
      <c r="CK40" s="417"/>
    </row>
    <row r="41" spans="1:89" x14ac:dyDescent="0.35">
      <c r="A41" s="420"/>
      <c r="B41" s="421"/>
      <c r="C41" s="421"/>
      <c r="D41" s="421"/>
      <c r="E41" s="421"/>
      <c r="F41" s="421"/>
      <c r="G41" s="421"/>
      <c r="H41" s="421"/>
      <c r="I41" s="421"/>
      <c r="J41" s="421"/>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row>
    <row r="42" spans="1:89" ht="45" customHeight="1" x14ac:dyDescent="0.35">
      <c r="A42" s="420" t="s">
        <v>635</v>
      </c>
      <c r="B42" s="753" t="s">
        <v>636</v>
      </c>
      <c r="C42" s="754"/>
      <c r="D42" s="754"/>
      <c r="E42" s="754"/>
      <c r="F42" s="754"/>
      <c r="G42" s="754"/>
      <c r="H42" s="754"/>
      <c r="I42" s="754"/>
      <c r="J42" s="754"/>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7"/>
      <c r="BS42" s="417"/>
      <c r="BT42" s="417"/>
      <c r="BU42" s="417"/>
      <c r="BV42" s="417"/>
      <c r="BW42" s="417"/>
      <c r="BX42" s="417"/>
      <c r="BY42" s="417"/>
      <c r="BZ42" s="417"/>
      <c r="CA42" s="417"/>
      <c r="CB42" s="417"/>
      <c r="CC42" s="417"/>
      <c r="CD42" s="417"/>
      <c r="CE42" s="417"/>
      <c r="CF42" s="417"/>
      <c r="CG42" s="417"/>
      <c r="CH42" s="417"/>
      <c r="CI42" s="417"/>
      <c r="CJ42" s="417"/>
      <c r="CK42" s="417"/>
    </row>
    <row r="43" spans="1:89" x14ac:dyDescent="0.35">
      <c r="A43" s="420"/>
      <c r="B43" s="421"/>
      <c r="C43" s="421"/>
      <c r="D43" s="421"/>
      <c r="E43" s="421"/>
      <c r="F43" s="421"/>
      <c r="G43" s="421"/>
      <c r="H43" s="421"/>
      <c r="I43" s="421"/>
      <c r="J43" s="421"/>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417"/>
      <c r="CA43" s="417"/>
      <c r="CB43" s="417"/>
      <c r="CC43" s="417"/>
      <c r="CD43" s="417"/>
      <c r="CE43" s="417"/>
      <c r="CF43" s="417"/>
      <c r="CG43" s="417"/>
      <c r="CH43" s="417"/>
      <c r="CI43" s="417"/>
      <c r="CJ43" s="417"/>
      <c r="CK43" s="417"/>
    </row>
    <row r="44" spans="1:89" x14ac:dyDescent="0.35">
      <c r="A44" s="420" t="s">
        <v>637</v>
      </c>
      <c r="B44" s="421" t="s">
        <v>638</v>
      </c>
      <c r="C44" s="421"/>
      <c r="D44" s="421"/>
      <c r="E44" s="421"/>
      <c r="F44" s="421"/>
      <c r="G44" s="421"/>
      <c r="H44" s="421"/>
      <c r="I44" s="421"/>
      <c r="J44" s="421"/>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c r="BY44" s="417"/>
      <c r="BZ44" s="417"/>
      <c r="CA44" s="417"/>
      <c r="CB44" s="417"/>
      <c r="CC44" s="417"/>
      <c r="CD44" s="417"/>
      <c r="CE44" s="417"/>
      <c r="CF44" s="417"/>
      <c r="CG44" s="417"/>
      <c r="CH44" s="417"/>
      <c r="CI44" s="417"/>
      <c r="CJ44" s="417"/>
      <c r="CK44" s="417"/>
    </row>
    <row r="45" spans="1:89" x14ac:dyDescent="0.35">
      <c r="A45" s="422"/>
      <c r="B45" s="421"/>
      <c r="C45" s="421"/>
      <c r="D45" s="421"/>
      <c r="E45" s="421"/>
      <c r="F45" s="421"/>
      <c r="G45" s="421"/>
      <c r="H45" s="421"/>
      <c r="I45" s="421"/>
      <c r="J45" s="421"/>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c r="BY45" s="417"/>
      <c r="BZ45" s="417"/>
      <c r="CA45" s="417"/>
      <c r="CB45" s="417"/>
      <c r="CC45" s="417"/>
      <c r="CD45" s="417"/>
      <c r="CE45" s="417"/>
      <c r="CF45" s="417"/>
      <c r="CG45" s="417"/>
      <c r="CH45" s="417"/>
      <c r="CI45" s="417"/>
      <c r="CJ45" s="417"/>
      <c r="CK45" s="417"/>
    </row>
    <row r="46" spans="1:89" ht="51" customHeight="1" x14ac:dyDescent="0.35">
      <c r="A46" s="422"/>
      <c r="B46" s="423" t="s">
        <v>625</v>
      </c>
      <c r="C46" s="753" t="s">
        <v>639</v>
      </c>
      <c r="D46" s="754"/>
      <c r="E46" s="754"/>
      <c r="F46" s="754"/>
      <c r="G46" s="754"/>
      <c r="H46" s="754"/>
      <c r="I46" s="754"/>
      <c r="J46" s="754"/>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row>
    <row r="47" spans="1:89" ht="51" customHeight="1" x14ac:dyDescent="0.35">
      <c r="A47" s="422"/>
      <c r="B47" s="423" t="s">
        <v>7</v>
      </c>
      <c r="C47" s="753" t="s">
        <v>968</v>
      </c>
      <c r="D47" s="754"/>
      <c r="E47" s="754"/>
      <c r="F47" s="754"/>
      <c r="G47" s="754"/>
      <c r="H47" s="754"/>
      <c r="I47" s="754"/>
      <c r="J47" s="754"/>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417"/>
      <c r="CA47" s="417"/>
      <c r="CB47" s="417"/>
      <c r="CC47" s="417"/>
      <c r="CD47" s="417"/>
      <c r="CE47" s="417"/>
      <c r="CF47" s="417"/>
      <c r="CG47" s="417"/>
      <c r="CH47" s="417"/>
      <c r="CI47" s="417"/>
      <c r="CJ47" s="417"/>
      <c r="CK47" s="417"/>
    </row>
    <row r="48" spans="1:89" ht="80.150000000000006" customHeight="1" x14ac:dyDescent="0.35">
      <c r="A48" s="422"/>
      <c r="B48" s="423" t="s">
        <v>9</v>
      </c>
      <c r="C48" s="753" t="s">
        <v>640</v>
      </c>
      <c r="D48" s="754"/>
      <c r="E48" s="754"/>
      <c r="F48" s="754"/>
      <c r="G48" s="754"/>
      <c r="H48" s="754"/>
      <c r="I48" s="754"/>
      <c r="J48" s="754"/>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417"/>
      <c r="CA48" s="417"/>
      <c r="CB48" s="417"/>
      <c r="CC48" s="417"/>
      <c r="CD48" s="417"/>
      <c r="CE48" s="417"/>
      <c r="CF48" s="417"/>
      <c r="CG48" s="417"/>
      <c r="CH48" s="417"/>
      <c r="CI48" s="417"/>
      <c r="CJ48" s="417"/>
      <c r="CK48" s="417"/>
    </row>
    <row r="49" spans="1:89" x14ac:dyDescent="0.35">
      <c r="A49" s="422"/>
      <c r="B49" s="421"/>
      <c r="C49" s="421"/>
      <c r="D49" s="421"/>
      <c r="E49" s="421"/>
      <c r="F49" s="421"/>
      <c r="G49" s="421"/>
      <c r="H49" s="421"/>
      <c r="I49" s="421"/>
      <c r="J49" s="421"/>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417"/>
      <c r="CA49" s="417"/>
      <c r="CB49" s="417"/>
      <c r="CC49" s="417"/>
      <c r="CD49" s="417"/>
      <c r="CE49" s="417"/>
      <c r="CF49" s="417"/>
      <c r="CG49" s="417"/>
      <c r="CH49" s="417"/>
      <c r="CI49" s="417"/>
      <c r="CJ49" s="417"/>
      <c r="CK49" s="417"/>
    </row>
    <row r="50" spans="1:89" ht="79" customHeight="1" x14ac:dyDescent="0.35">
      <c r="A50" s="420" t="s">
        <v>641</v>
      </c>
      <c r="B50" s="753" t="s">
        <v>642</v>
      </c>
      <c r="C50" s="754"/>
      <c r="D50" s="754"/>
      <c r="E50" s="754"/>
      <c r="F50" s="754"/>
      <c r="G50" s="754"/>
      <c r="H50" s="754"/>
      <c r="I50" s="754"/>
      <c r="J50" s="754"/>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c r="CA50" s="417"/>
      <c r="CB50" s="417"/>
      <c r="CC50" s="417"/>
      <c r="CD50" s="417"/>
      <c r="CE50" s="417"/>
      <c r="CF50" s="417"/>
      <c r="CG50" s="417"/>
      <c r="CH50" s="417"/>
      <c r="CI50" s="417"/>
      <c r="CJ50" s="417"/>
      <c r="CK50" s="417"/>
    </row>
    <row r="51" spans="1:89" x14ac:dyDescent="0.35">
      <c r="A51" s="424"/>
      <c r="B51" s="421"/>
      <c r="C51" s="421"/>
      <c r="D51" s="421"/>
      <c r="E51" s="421"/>
      <c r="F51" s="421"/>
      <c r="G51" s="421"/>
      <c r="H51" s="421"/>
      <c r="I51" s="421"/>
      <c r="J51" s="421"/>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row>
    <row r="52" spans="1:89" ht="36" customHeight="1" x14ac:dyDescent="0.35">
      <c r="A52" s="420" t="s">
        <v>643</v>
      </c>
      <c r="B52" s="753" t="s">
        <v>644</v>
      </c>
      <c r="C52" s="754"/>
      <c r="D52" s="754"/>
      <c r="E52" s="754"/>
      <c r="F52" s="754"/>
      <c r="G52" s="754"/>
      <c r="H52" s="754"/>
      <c r="I52" s="754"/>
      <c r="J52" s="754"/>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row>
    <row r="53" spans="1:89" x14ac:dyDescent="0.35">
      <c r="A53" s="424"/>
      <c r="B53" s="421"/>
      <c r="C53" s="421"/>
      <c r="D53" s="421"/>
      <c r="E53" s="421"/>
      <c r="F53" s="421"/>
      <c r="G53" s="421"/>
      <c r="H53" s="421"/>
      <c r="I53" s="421"/>
      <c r="J53" s="421"/>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c r="BY53" s="417"/>
      <c r="BZ53" s="417"/>
      <c r="CA53" s="417"/>
      <c r="CB53" s="417"/>
      <c r="CC53" s="417"/>
      <c r="CD53" s="417"/>
      <c r="CE53" s="417"/>
      <c r="CF53" s="417"/>
      <c r="CG53" s="417"/>
      <c r="CH53" s="417"/>
      <c r="CI53" s="417"/>
      <c r="CJ53" s="417"/>
      <c r="CK53" s="417"/>
    </row>
    <row r="54" spans="1:89" ht="30.75" customHeight="1" x14ac:dyDescent="0.35">
      <c r="A54" s="420" t="s">
        <v>645</v>
      </c>
      <c r="B54" s="753" t="s">
        <v>646</v>
      </c>
      <c r="C54" s="754"/>
      <c r="D54" s="754"/>
      <c r="E54" s="754"/>
      <c r="F54" s="754"/>
      <c r="G54" s="754"/>
      <c r="H54" s="754"/>
      <c r="I54" s="754"/>
      <c r="J54" s="754"/>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row>
    <row r="55" spans="1:89" x14ac:dyDescent="0.35">
      <c r="A55" s="420"/>
      <c r="B55" s="421"/>
      <c r="C55" s="421"/>
      <c r="D55" s="421"/>
      <c r="E55" s="421"/>
      <c r="F55" s="421"/>
      <c r="G55" s="421"/>
      <c r="H55" s="421"/>
      <c r="I55" s="421"/>
      <c r="J55" s="421"/>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c r="CG55" s="417"/>
      <c r="CH55" s="417"/>
      <c r="CI55" s="417"/>
      <c r="CJ55" s="417"/>
      <c r="CK55" s="417"/>
    </row>
    <row r="56" spans="1:89" ht="45.75" customHeight="1" x14ac:dyDescent="0.35">
      <c r="A56" s="420" t="s">
        <v>647</v>
      </c>
      <c r="B56" s="753" t="s">
        <v>970</v>
      </c>
      <c r="C56" s="754"/>
      <c r="D56" s="754"/>
      <c r="E56" s="754"/>
      <c r="F56" s="754"/>
      <c r="G56" s="754"/>
      <c r="H56" s="754"/>
      <c r="I56" s="754"/>
      <c r="J56" s="754"/>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417"/>
      <c r="CF56" s="417"/>
      <c r="CG56" s="417"/>
      <c r="CH56" s="417"/>
      <c r="CI56" s="417"/>
      <c r="CJ56" s="417"/>
      <c r="CK56" s="417"/>
    </row>
    <row r="57" spans="1:89" x14ac:dyDescent="0.35">
      <c r="A57" s="420"/>
      <c r="B57" s="421"/>
      <c r="C57" s="421"/>
      <c r="D57" s="421"/>
      <c r="E57" s="421"/>
      <c r="F57" s="421"/>
      <c r="G57" s="421"/>
      <c r="H57" s="421"/>
      <c r="I57" s="421"/>
      <c r="J57" s="421"/>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417"/>
      <c r="BU57" s="417"/>
      <c r="BV57" s="417"/>
      <c r="BW57" s="417"/>
      <c r="BX57" s="417"/>
      <c r="BY57" s="417"/>
      <c r="BZ57" s="417"/>
      <c r="CA57" s="417"/>
      <c r="CB57" s="417"/>
      <c r="CC57" s="417"/>
      <c r="CD57" s="417"/>
      <c r="CE57" s="417"/>
      <c r="CF57" s="417"/>
      <c r="CG57" s="417"/>
      <c r="CH57" s="417"/>
      <c r="CI57" s="417"/>
      <c r="CJ57" s="417"/>
      <c r="CK57" s="417"/>
    </row>
    <row r="58" spans="1:89" ht="30" customHeight="1" x14ac:dyDescent="0.35">
      <c r="A58" s="420" t="s">
        <v>648</v>
      </c>
      <c r="B58" s="753" t="s">
        <v>649</v>
      </c>
      <c r="C58" s="754"/>
      <c r="D58" s="754"/>
      <c r="E58" s="754"/>
      <c r="F58" s="754"/>
      <c r="G58" s="754"/>
      <c r="H58" s="754"/>
      <c r="I58" s="754"/>
      <c r="J58" s="754"/>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417"/>
      <c r="BU58" s="417"/>
      <c r="BV58" s="417"/>
      <c r="BW58" s="417"/>
      <c r="BX58" s="417"/>
      <c r="BY58" s="417"/>
      <c r="BZ58" s="417"/>
      <c r="CA58" s="417"/>
      <c r="CB58" s="417"/>
      <c r="CC58" s="417"/>
      <c r="CD58" s="417"/>
      <c r="CE58" s="417"/>
      <c r="CF58" s="417"/>
      <c r="CG58" s="417"/>
      <c r="CH58" s="417"/>
      <c r="CI58" s="417"/>
      <c r="CJ58" s="417"/>
      <c r="CK58" s="417"/>
    </row>
    <row r="59" spans="1:89" x14ac:dyDescent="0.35">
      <c r="A59" s="417"/>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7"/>
      <c r="BV59" s="417"/>
      <c r="BW59" s="417"/>
      <c r="BX59" s="417"/>
      <c r="BY59" s="417"/>
      <c r="BZ59" s="417"/>
      <c r="CA59" s="417"/>
      <c r="CB59" s="417"/>
      <c r="CC59" s="417"/>
      <c r="CD59" s="417"/>
      <c r="CE59" s="417"/>
      <c r="CF59" s="417"/>
      <c r="CG59" s="417"/>
      <c r="CH59" s="417"/>
      <c r="CI59" s="417"/>
      <c r="CJ59" s="417"/>
      <c r="CK59" s="417"/>
    </row>
    <row r="60" spans="1:89" x14ac:dyDescent="0.35">
      <c r="A60" s="755" t="s">
        <v>650</v>
      </c>
      <c r="B60" s="577"/>
      <c r="C60" s="577"/>
      <c r="D60" s="577"/>
      <c r="E60" s="577"/>
      <c r="F60" s="577"/>
      <c r="G60" s="577"/>
      <c r="H60" s="577"/>
      <c r="I60" s="57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7"/>
      <c r="BV60" s="417"/>
      <c r="BW60" s="417"/>
      <c r="BX60" s="417"/>
      <c r="BY60" s="417"/>
      <c r="BZ60" s="417"/>
      <c r="CA60" s="417"/>
      <c r="CB60" s="417"/>
      <c r="CC60" s="417"/>
      <c r="CD60" s="417"/>
      <c r="CE60" s="417"/>
      <c r="CF60" s="417"/>
      <c r="CG60" s="417"/>
      <c r="CH60" s="417"/>
      <c r="CI60" s="417"/>
      <c r="CJ60" s="417"/>
      <c r="CK60" s="417"/>
    </row>
    <row r="61" spans="1:89" x14ac:dyDescent="0.35">
      <c r="A61" s="66"/>
      <c r="B61" s="417" t="s">
        <v>651</v>
      </c>
      <c r="C61" s="756"/>
      <c r="D61" s="756"/>
      <c r="E61" s="417" t="s">
        <v>652</v>
      </c>
      <c r="F61" s="55"/>
      <c r="G61" s="417" t="s">
        <v>653</v>
      </c>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17"/>
      <c r="CF61" s="417"/>
      <c r="CG61" s="417"/>
      <c r="CH61" s="417"/>
      <c r="CI61" s="417"/>
      <c r="CJ61" s="417"/>
      <c r="CK61" s="417"/>
    </row>
    <row r="62" spans="1:89" x14ac:dyDescent="0.35">
      <c r="A62" s="41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7"/>
      <c r="BY62" s="417"/>
      <c r="BZ62" s="417"/>
      <c r="CA62" s="417"/>
      <c r="CB62" s="417"/>
      <c r="CC62" s="417"/>
      <c r="CD62" s="417"/>
      <c r="CE62" s="417"/>
      <c r="CF62" s="417"/>
      <c r="CG62" s="417"/>
      <c r="CH62" s="417"/>
      <c r="CI62" s="417"/>
      <c r="CJ62" s="417"/>
      <c r="CK62" s="417"/>
    </row>
    <row r="63" spans="1:89" x14ac:dyDescent="0.35">
      <c r="A63" s="417"/>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7"/>
      <c r="CD63" s="417"/>
      <c r="CE63" s="417"/>
      <c r="CF63" s="417"/>
      <c r="CG63" s="417"/>
      <c r="CH63" s="417"/>
      <c r="CI63" s="417"/>
      <c r="CJ63" s="417"/>
      <c r="CK63" s="417"/>
    </row>
    <row r="64" spans="1:89" x14ac:dyDescent="0.35">
      <c r="A64" s="417"/>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row>
    <row r="65" spans="1:89" x14ac:dyDescent="0.35">
      <c r="A65" s="757">
        <f>'I. Applicant Info'!G13</f>
        <v>0</v>
      </c>
      <c r="B65" s="758"/>
      <c r="C65" s="758"/>
      <c r="D65" s="758"/>
      <c r="E65" s="758"/>
      <c r="F65" s="758"/>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c r="CF65" s="417"/>
      <c r="CG65" s="417"/>
      <c r="CH65" s="417"/>
      <c r="CI65" s="417"/>
      <c r="CJ65" s="417"/>
      <c r="CK65" s="417"/>
    </row>
    <row r="66" spans="1:89" x14ac:dyDescent="0.35">
      <c r="A66" s="417" t="s">
        <v>654</v>
      </c>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row>
    <row r="67" spans="1:89" x14ac:dyDescent="0.35">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row>
    <row r="68" spans="1:89" x14ac:dyDescent="0.35">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c r="BY68" s="417"/>
      <c r="BZ68" s="417"/>
      <c r="CA68" s="417"/>
      <c r="CB68" s="417"/>
      <c r="CC68" s="417"/>
      <c r="CD68" s="417"/>
      <c r="CE68" s="417"/>
      <c r="CF68" s="417"/>
      <c r="CG68" s="417"/>
      <c r="CH68" s="417"/>
      <c r="CI68" s="417"/>
      <c r="CJ68" s="417"/>
      <c r="CK68" s="417"/>
    </row>
    <row r="69" spans="1:89" x14ac:dyDescent="0.35">
      <c r="A69" s="417" t="s">
        <v>655</v>
      </c>
      <c r="B69" s="751"/>
      <c r="C69" s="752"/>
      <c r="D69" s="752"/>
      <c r="E69" s="752"/>
      <c r="F69" s="752"/>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c r="BK69" s="417"/>
      <c r="BL69" s="417"/>
      <c r="BM69" s="417"/>
      <c r="BN69" s="417"/>
      <c r="BO69" s="417"/>
      <c r="BP69" s="417"/>
      <c r="BQ69" s="417"/>
      <c r="BR69" s="417"/>
      <c r="BS69" s="417"/>
      <c r="BT69" s="417"/>
      <c r="BU69" s="417"/>
      <c r="BV69" s="417"/>
      <c r="BW69" s="417"/>
      <c r="BX69" s="417"/>
      <c r="BY69" s="417"/>
      <c r="BZ69" s="417"/>
      <c r="CA69" s="417"/>
      <c r="CB69" s="417"/>
      <c r="CC69" s="417"/>
      <c r="CD69" s="417"/>
      <c r="CE69" s="417"/>
      <c r="CF69" s="417"/>
      <c r="CG69" s="417"/>
      <c r="CH69" s="417"/>
      <c r="CI69" s="417"/>
      <c r="CJ69" s="417"/>
      <c r="CK69" s="417"/>
    </row>
    <row r="70" spans="1:89" x14ac:dyDescent="0.35">
      <c r="A70" s="417"/>
      <c r="B70" s="417" t="s">
        <v>656</v>
      </c>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c r="BN70" s="417"/>
      <c r="BO70" s="417"/>
      <c r="BP70" s="417"/>
      <c r="BQ70" s="417"/>
      <c r="BR70" s="417"/>
      <c r="BS70" s="417"/>
      <c r="BT70" s="417"/>
      <c r="BU70" s="417"/>
      <c r="BV70" s="417"/>
      <c r="BW70" s="417"/>
      <c r="BX70" s="417"/>
      <c r="BY70" s="417"/>
      <c r="BZ70" s="417"/>
      <c r="CA70" s="417"/>
      <c r="CB70" s="417"/>
      <c r="CC70" s="417"/>
      <c r="CD70" s="417"/>
      <c r="CE70" s="417"/>
      <c r="CF70" s="417"/>
      <c r="CG70" s="417"/>
      <c r="CH70" s="417"/>
      <c r="CI70" s="417"/>
      <c r="CJ70" s="417"/>
      <c r="CK70" s="417"/>
    </row>
    <row r="71" spans="1:89" x14ac:dyDescent="0.35">
      <c r="A71" s="417"/>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417"/>
      <c r="BG71" s="417"/>
      <c r="BH71" s="417"/>
      <c r="BI71" s="417"/>
      <c r="BJ71" s="417"/>
      <c r="BK71" s="417"/>
      <c r="BL71" s="417"/>
      <c r="BM71" s="417"/>
      <c r="BN71" s="417"/>
      <c r="BO71" s="417"/>
      <c r="BP71" s="417"/>
      <c r="BQ71" s="417"/>
      <c r="BR71" s="417"/>
      <c r="BS71" s="417"/>
      <c r="BT71" s="417"/>
      <c r="BU71" s="417"/>
      <c r="BV71" s="417"/>
      <c r="BW71" s="417"/>
      <c r="BX71" s="417"/>
      <c r="BY71" s="417"/>
      <c r="BZ71" s="417"/>
      <c r="CA71" s="417"/>
      <c r="CB71" s="417"/>
      <c r="CC71" s="417"/>
      <c r="CD71" s="417"/>
      <c r="CE71" s="417"/>
      <c r="CF71" s="417"/>
      <c r="CG71" s="417"/>
      <c r="CH71" s="417"/>
      <c r="CI71" s="417"/>
      <c r="CJ71" s="417"/>
      <c r="CK71" s="417"/>
    </row>
    <row r="72" spans="1:89" x14ac:dyDescent="0.35">
      <c r="A72" s="417" t="s">
        <v>657</v>
      </c>
      <c r="B72" s="751"/>
      <c r="C72" s="752"/>
      <c r="D72" s="752"/>
      <c r="E72" s="752"/>
      <c r="F72" s="752"/>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c r="BN72" s="417"/>
      <c r="BO72" s="417"/>
      <c r="BP72" s="417"/>
      <c r="BQ72" s="417"/>
      <c r="BR72" s="417"/>
      <c r="BS72" s="417"/>
      <c r="BT72" s="417"/>
      <c r="BU72" s="417"/>
      <c r="BV72" s="417"/>
      <c r="BW72" s="417"/>
      <c r="BX72" s="417"/>
      <c r="BY72" s="417"/>
      <c r="BZ72" s="417"/>
      <c r="CA72" s="417"/>
      <c r="CB72" s="417"/>
      <c r="CC72" s="417"/>
      <c r="CD72" s="417"/>
      <c r="CE72" s="417"/>
      <c r="CF72" s="417"/>
      <c r="CG72" s="417"/>
      <c r="CH72" s="417"/>
      <c r="CI72" s="417"/>
      <c r="CJ72" s="417"/>
      <c r="CK72" s="417"/>
    </row>
    <row r="73" spans="1:89" x14ac:dyDescent="0.35">
      <c r="A73" s="417"/>
      <c r="B73" s="417" t="s">
        <v>658</v>
      </c>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c r="BN73" s="417"/>
      <c r="BO73" s="417"/>
      <c r="BP73" s="417"/>
      <c r="BQ73" s="417"/>
      <c r="BR73" s="417"/>
      <c r="BS73" s="417"/>
      <c r="BT73" s="417"/>
      <c r="BU73" s="417"/>
      <c r="BV73" s="417"/>
      <c r="BW73" s="417"/>
      <c r="BX73" s="417"/>
      <c r="BY73" s="417"/>
      <c r="BZ73" s="417"/>
      <c r="CA73" s="417"/>
      <c r="CB73" s="417"/>
      <c r="CC73" s="417"/>
      <c r="CD73" s="417"/>
      <c r="CE73" s="417"/>
      <c r="CF73" s="417"/>
      <c r="CG73" s="417"/>
      <c r="CH73" s="417"/>
      <c r="CI73" s="417"/>
      <c r="CJ73" s="417"/>
      <c r="CK73" s="417"/>
    </row>
    <row r="74" spans="1:89" x14ac:dyDescent="0.35">
      <c r="A74" s="41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17"/>
      <c r="BR74" s="417"/>
      <c r="BS74" s="417"/>
      <c r="BT74" s="417"/>
      <c r="BU74" s="417"/>
      <c r="BV74" s="417"/>
      <c r="BW74" s="417"/>
      <c r="BX74" s="417"/>
      <c r="BY74" s="417"/>
      <c r="BZ74" s="417"/>
      <c r="CA74" s="417"/>
      <c r="CB74" s="417"/>
      <c r="CC74" s="417"/>
      <c r="CD74" s="417"/>
      <c r="CE74" s="417"/>
      <c r="CF74" s="417"/>
      <c r="CG74" s="417"/>
      <c r="CH74" s="417"/>
      <c r="CI74" s="417"/>
      <c r="CJ74" s="417"/>
      <c r="CK74" s="417"/>
    </row>
    <row r="75" spans="1:89" x14ac:dyDescent="0.35">
      <c r="A75" s="417"/>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c r="BN75" s="417"/>
      <c r="BO75" s="417"/>
      <c r="BP75" s="417"/>
      <c r="BQ75" s="417"/>
      <c r="BR75" s="417"/>
      <c r="BS75" s="417"/>
      <c r="BT75" s="417"/>
      <c r="BU75" s="417"/>
      <c r="BV75" s="417"/>
      <c r="BW75" s="417"/>
      <c r="BX75" s="417"/>
      <c r="BY75" s="417"/>
      <c r="BZ75" s="417"/>
      <c r="CA75" s="417"/>
      <c r="CB75" s="417"/>
      <c r="CC75" s="417"/>
      <c r="CD75" s="417"/>
      <c r="CE75" s="417"/>
      <c r="CF75" s="417"/>
      <c r="CG75" s="417"/>
      <c r="CH75" s="417"/>
      <c r="CI75" s="417"/>
      <c r="CJ75" s="417"/>
      <c r="CK75" s="417"/>
    </row>
    <row r="76" spans="1:89" x14ac:dyDescent="0.35">
      <c r="A76" s="417"/>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c r="BN76" s="417"/>
      <c r="BO76" s="417"/>
      <c r="BP76" s="417"/>
      <c r="BQ76" s="417"/>
      <c r="BR76" s="417"/>
      <c r="BS76" s="417"/>
      <c r="BT76" s="417"/>
      <c r="BU76" s="417"/>
      <c r="BV76" s="417"/>
      <c r="BW76" s="417"/>
      <c r="BX76" s="417"/>
      <c r="BY76" s="417"/>
      <c r="BZ76" s="417"/>
      <c r="CA76" s="417"/>
      <c r="CB76" s="417"/>
      <c r="CC76" s="417"/>
      <c r="CD76" s="417"/>
      <c r="CE76" s="417"/>
      <c r="CF76" s="417"/>
      <c r="CG76" s="417"/>
      <c r="CH76" s="417"/>
      <c r="CI76" s="417"/>
      <c r="CJ76" s="417"/>
      <c r="CK76" s="417"/>
    </row>
    <row r="77" spans="1:89" x14ac:dyDescent="0.35">
      <c r="A77" s="417"/>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c r="BN77" s="417"/>
      <c r="BO77" s="417"/>
      <c r="BP77" s="417"/>
      <c r="BQ77" s="417"/>
      <c r="BR77" s="417"/>
      <c r="BS77" s="417"/>
      <c r="BT77" s="417"/>
      <c r="BU77" s="417"/>
      <c r="BV77" s="417"/>
      <c r="BW77" s="417"/>
      <c r="BX77" s="417"/>
      <c r="BY77" s="417"/>
      <c r="BZ77" s="417"/>
      <c r="CA77" s="417"/>
      <c r="CB77" s="417"/>
      <c r="CC77" s="417"/>
      <c r="CD77" s="417"/>
      <c r="CE77" s="417"/>
      <c r="CF77" s="417"/>
      <c r="CG77" s="417"/>
      <c r="CH77" s="417"/>
      <c r="CI77" s="417"/>
      <c r="CJ77" s="417"/>
      <c r="CK77" s="417"/>
    </row>
    <row r="78" spans="1:89" x14ac:dyDescent="0.35">
      <c r="A78" s="417"/>
      <c r="B78" s="417"/>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c r="BJ78" s="417"/>
      <c r="BK78" s="417"/>
      <c r="BL78" s="417"/>
      <c r="BM78" s="417"/>
      <c r="BN78" s="417"/>
      <c r="BO78" s="417"/>
      <c r="BP78" s="417"/>
      <c r="BQ78" s="417"/>
      <c r="BR78" s="417"/>
      <c r="BS78" s="417"/>
      <c r="BT78" s="417"/>
      <c r="BU78" s="417"/>
      <c r="BV78" s="417"/>
      <c r="BW78" s="417"/>
      <c r="BX78" s="417"/>
      <c r="BY78" s="417"/>
      <c r="BZ78" s="417"/>
      <c r="CA78" s="417"/>
      <c r="CB78" s="417"/>
      <c r="CC78" s="417"/>
      <c r="CD78" s="417"/>
      <c r="CE78" s="417"/>
      <c r="CF78" s="417"/>
      <c r="CG78" s="417"/>
      <c r="CH78" s="417"/>
      <c r="CI78" s="417"/>
      <c r="CJ78" s="417"/>
      <c r="CK78" s="417"/>
    </row>
    <row r="79" spans="1:89" x14ac:dyDescent="0.35">
      <c r="A79" s="417"/>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417"/>
      <c r="BY79" s="417"/>
      <c r="BZ79" s="417"/>
      <c r="CA79" s="417"/>
      <c r="CB79" s="417"/>
      <c r="CC79" s="417"/>
      <c r="CD79" s="417"/>
      <c r="CE79" s="417"/>
      <c r="CF79" s="417"/>
      <c r="CG79" s="417"/>
      <c r="CH79" s="417"/>
      <c r="CI79" s="417"/>
      <c r="CJ79" s="417"/>
      <c r="CK79" s="417"/>
    </row>
    <row r="80" spans="1:89" x14ac:dyDescent="0.35">
      <c r="A80" s="417"/>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c r="BN80" s="417"/>
      <c r="BO80" s="417"/>
      <c r="BP80" s="417"/>
      <c r="BQ80" s="417"/>
      <c r="BR80" s="417"/>
      <c r="BS80" s="417"/>
      <c r="BT80" s="417"/>
      <c r="BU80" s="417"/>
      <c r="BV80" s="417"/>
      <c r="BW80" s="417"/>
      <c r="BX80" s="417"/>
      <c r="BY80" s="417"/>
      <c r="BZ80" s="417"/>
      <c r="CA80" s="417"/>
      <c r="CB80" s="417"/>
      <c r="CC80" s="417"/>
      <c r="CD80" s="417"/>
      <c r="CE80" s="417"/>
      <c r="CF80" s="417"/>
      <c r="CG80" s="417"/>
      <c r="CH80" s="417"/>
      <c r="CI80" s="417"/>
      <c r="CJ80" s="417"/>
      <c r="CK80" s="417"/>
    </row>
    <row r="81" spans="1:89" x14ac:dyDescent="0.35">
      <c r="A81" s="417"/>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417"/>
      <c r="BU81" s="417"/>
      <c r="BV81" s="417"/>
      <c r="BW81" s="417"/>
      <c r="BX81" s="417"/>
      <c r="BY81" s="417"/>
      <c r="BZ81" s="417"/>
      <c r="CA81" s="417"/>
      <c r="CB81" s="417"/>
      <c r="CC81" s="417"/>
      <c r="CD81" s="417"/>
      <c r="CE81" s="417"/>
      <c r="CF81" s="417"/>
      <c r="CG81" s="417"/>
      <c r="CH81" s="417"/>
      <c r="CI81" s="417"/>
      <c r="CJ81" s="417"/>
      <c r="CK81" s="417"/>
    </row>
    <row r="82" spans="1:89" x14ac:dyDescent="0.35">
      <c r="A82" s="417"/>
      <c r="B82" s="417"/>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c r="BQ82" s="417"/>
      <c r="BR82" s="417"/>
      <c r="BS82" s="417"/>
      <c r="BT82" s="417"/>
      <c r="BU82" s="417"/>
      <c r="BV82" s="417"/>
      <c r="BW82" s="417"/>
      <c r="BX82" s="417"/>
      <c r="BY82" s="417"/>
      <c r="BZ82" s="417"/>
      <c r="CA82" s="417"/>
      <c r="CB82" s="417"/>
      <c r="CC82" s="417"/>
      <c r="CD82" s="417"/>
      <c r="CE82" s="417"/>
      <c r="CF82" s="417"/>
      <c r="CG82" s="417"/>
      <c r="CH82" s="417"/>
      <c r="CI82" s="417"/>
      <c r="CJ82" s="417"/>
      <c r="CK82" s="417"/>
    </row>
    <row r="83" spans="1:89" x14ac:dyDescent="0.35">
      <c r="A83" s="417"/>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R83" s="417"/>
      <c r="BS83" s="417"/>
      <c r="BT83" s="417"/>
      <c r="BU83" s="417"/>
      <c r="BV83" s="417"/>
      <c r="BW83" s="417"/>
      <c r="BX83" s="417"/>
      <c r="BY83" s="417"/>
      <c r="BZ83" s="417"/>
      <c r="CA83" s="417"/>
      <c r="CB83" s="417"/>
      <c r="CC83" s="417"/>
      <c r="CD83" s="417"/>
      <c r="CE83" s="417"/>
      <c r="CF83" s="417"/>
      <c r="CG83" s="417"/>
      <c r="CH83" s="417"/>
      <c r="CI83" s="417"/>
      <c r="CJ83" s="417"/>
      <c r="CK83" s="417"/>
    </row>
    <row r="84" spans="1:89" x14ac:dyDescent="0.35">
      <c r="A84" s="417"/>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7"/>
      <c r="BT84" s="417"/>
      <c r="BU84" s="417"/>
      <c r="BV84" s="417"/>
      <c r="BW84" s="417"/>
      <c r="BX84" s="417"/>
      <c r="BY84" s="417"/>
      <c r="BZ84" s="417"/>
      <c r="CA84" s="417"/>
      <c r="CB84" s="417"/>
      <c r="CC84" s="417"/>
      <c r="CD84" s="417"/>
      <c r="CE84" s="417"/>
      <c r="CF84" s="417"/>
      <c r="CG84" s="417"/>
      <c r="CH84" s="417"/>
      <c r="CI84" s="417"/>
      <c r="CJ84" s="417"/>
      <c r="CK84" s="417"/>
    </row>
    <row r="85" spans="1:89" x14ac:dyDescent="0.35">
      <c r="A85" s="417"/>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417"/>
      <c r="BV85" s="417"/>
      <c r="BW85" s="417"/>
      <c r="BX85" s="417"/>
      <c r="BY85" s="417"/>
      <c r="BZ85" s="417"/>
      <c r="CA85" s="417"/>
      <c r="CB85" s="417"/>
      <c r="CC85" s="417"/>
      <c r="CD85" s="417"/>
      <c r="CE85" s="417"/>
      <c r="CF85" s="417"/>
      <c r="CG85" s="417"/>
      <c r="CH85" s="417"/>
      <c r="CI85" s="417"/>
      <c r="CJ85" s="417"/>
      <c r="CK85" s="417"/>
    </row>
    <row r="86" spans="1:89" x14ac:dyDescent="0.35">
      <c r="A86" s="417"/>
      <c r="B86" s="417"/>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R86" s="417"/>
      <c r="BS86" s="417"/>
      <c r="BT86" s="417"/>
      <c r="BU86" s="417"/>
      <c r="BV86" s="417"/>
      <c r="BW86" s="417"/>
      <c r="BX86" s="417"/>
      <c r="BY86" s="417"/>
      <c r="BZ86" s="417"/>
      <c r="CA86" s="417"/>
      <c r="CB86" s="417"/>
      <c r="CC86" s="417"/>
      <c r="CD86" s="417"/>
      <c r="CE86" s="417"/>
      <c r="CF86" s="417"/>
      <c r="CG86" s="417"/>
      <c r="CH86" s="417"/>
      <c r="CI86" s="417"/>
      <c r="CJ86" s="417"/>
      <c r="CK86" s="417"/>
    </row>
    <row r="87" spans="1:89" x14ac:dyDescent="0.35">
      <c r="A87" s="417"/>
      <c r="B87" s="417"/>
      <c r="C87" s="417"/>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R87" s="417"/>
      <c r="BS87" s="417"/>
      <c r="BT87" s="417"/>
      <c r="BU87" s="417"/>
      <c r="BV87" s="417"/>
      <c r="BW87" s="417"/>
      <c r="BX87" s="417"/>
      <c r="BY87" s="417"/>
      <c r="BZ87" s="417"/>
      <c r="CA87" s="417"/>
      <c r="CB87" s="417"/>
      <c r="CC87" s="417"/>
      <c r="CD87" s="417"/>
      <c r="CE87" s="417"/>
      <c r="CF87" s="417"/>
      <c r="CG87" s="417"/>
      <c r="CH87" s="417"/>
      <c r="CI87" s="417"/>
      <c r="CJ87" s="417"/>
      <c r="CK87" s="417"/>
    </row>
    <row r="88" spans="1:89" x14ac:dyDescent="0.35">
      <c r="A88" s="417"/>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c r="BN88" s="417"/>
      <c r="BO88" s="417"/>
      <c r="BP88" s="417"/>
      <c r="BQ88" s="417"/>
      <c r="BR88" s="417"/>
      <c r="BS88" s="417"/>
      <c r="BT88" s="417"/>
      <c r="BU88" s="417"/>
      <c r="BV88" s="417"/>
      <c r="BW88" s="417"/>
      <c r="BX88" s="417"/>
      <c r="BY88" s="417"/>
      <c r="BZ88" s="417"/>
      <c r="CA88" s="417"/>
      <c r="CB88" s="417"/>
      <c r="CC88" s="417"/>
      <c r="CD88" s="417"/>
      <c r="CE88" s="417"/>
      <c r="CF88" s="417"/>
      <c r="CG88" s="417"/>
      <c r="CH88" s="417"/>
      <c r="CI88" s="417"/>
      <c r="CJ88" s="417"/>
      <c r="CK88" s="417"/>
    </row>
    <row r="89" spans="1:89" x14ac:dyDescent="0.35">
      <c r="A89" s="417"/>
      <c r="B89" s="417"/>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R89" s="417"/>
      <c r="BS89" s="417"/>
      <c r="BT89" s="417"/>
      <c r="BU89" s="417"/>
      <c r="BV89" s="417"/>
      <c r="BW89" s="417"/>
      <c r="BX89" s="417"/>
      <c r="BY89" s="417"/>
      <c r="BZ89" s="417"/>
      <c r="CA89" s="417"/>
      <c r="CB89" s="417"/>
      <c r="CC89" s="417"/>
      <c r="CD89" s="417"/>
      <c r="CE89" s="417"/>
      <c r="CF89" s="417"/>
      <c r="CG89" s="417"/>
      <c r="CH89" s="417"/>
      <c r="CI89" s="417"/>
      <c r="CJ89" s="417"/>
      <c r="CK89" s="417"/>
    </row>
    <row r="90" spans="1:89" x14ac:dyDescent="0.35">
      <c r="A90" s="417"/>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R90" s="417"/>
      <c r="BS90" s="417"/>
      <c r="BT90" s="417"/>
      <c r="BU90" s="417"/>
      <c r="BV90" s="417"/>
      <c r="BW90" s="417"/>
      <c r="BX90" s="417"/>
      <c r="BY90" s="417"/>
      <c r="BZ90" s="417"/>
      <c r="CA90" s="417"/>
      <c r="CB90" s="417"/>
      <c r="CC90" s="417"/>
      <c r="CD90" s="417"/>
      <c r="CE90" s="417"/>
      <c r="CF90" s="417"/>
      <c r="CG90" s="417"/>
      <c r="CH90" s="417"/>
      <c r="CI90" s="417"/>
      <c r="CJ90" s="417"/>
      <c r="CK90" s="417"/>
    </row>
    <row r="91" spans="1:89" x14ac:dyDescent="0.35">
      <c r="A91" s="417"/>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7"/>
      <c r="BD91" s="417"/>
      <c r="BE91" s="417"/>
      <c r="BF91" s="417"/>
      <c r="BG91" s="417"/>
      <c r="BH91" s="417"/>
      <c r="BI91" s="417"/>
      <c r="BJ91" s="417"/>
      <c r="BK91" s="417"/>
      <c r="BL91" s="417"/>
      <c r="BM91" s="417"/>
      <c r="BN91" s="417"/>
      <c r="BO91" s="417"/>
      <c r="BP91" s="417"/>
      <c r="BQ91" s="417"/>
      <c r="BR91" s="417"/>
      <c r="BS91" s="417"/>
      <c r="BT91" s="417"/>
      <c r="BU91" s="417"/>
      <c r="BV91" s="417"/>
      <c r="BW91" s="417"/>
      <c r="BX91" s="417"/>
      <c r="BY91" s="417"/>
      <c r="BZ91" s="417"/>
      <c r="CA91" s="417"/>
      <c r="CB91" s="417"/>
      <c r="CC91" s="417"/>
      <c r="CD91" s="417"/>
      <c r="CE91" s="417"/>
      <c r="CF91" s="417"/>
      <c r="CG91" s="417"/>
      <c r="CH91" s="417"/>
      <c r="CI91" s="417"/>
      <c r="CJ91" s="417"/>
      <c r="CK91" s="417"/>
    </row>
    <row r="92" spans="1:89" x14ac:dyDescent="0.35">
      <c r="A92" s="417"/>
      <c r="B92" s="41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R92" s="417"/>
      <c r="BS92" s="417"/>
      <c r="BT92" s="417"/>
      <c r="BU92" s="417"/>
      <c r="BV92" s="417"/>
      <c r="BW92" s="417"/>
      <c r="BX92" s="417"/>
      <c r="BY92" s="417"/>
      <c r="BZ92" s="417"/>
      <c r="CA92" s="417"/>
      <c r="CB92" s="417"/>
      <c r="CC92" s="417"/>
      <c r="CD92" s="417"/>
      <c r="CE92" s="417"/>
      <c r="CF92" s="417"/>
      <c r="CG92" s="417"/>
      <c r="CH92" s="417"/>
      <c r="CI92" s="417"/>
      <c r="CJ92" s="417"/>
      <c r="CK92" s="417"/>
    </row>
    <row r="93" spans="1:89" x14ac:dyDescent="0.35">
      <c r="A93" s="417"/>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R93" s="417"/>
      <c r="BS93" s="417"/>
      <c r="BT93" s="417"/>
      <c r="BU93" s="417"/>
      <c r="BV93" s="417"/>
      <c r="BW93" s="417"/>
      <c r="BX93" s="417"/>
      <c r="BY93" s="417"/>
      <c r="BZ93" s="417"/>
      <c r="CA93" s="417"/>
      <c r="CB93" s="417"/>
      <c r="CC93" s="417"/>
      <c r="CD93" s="417"/>
      <c r="CE93" s="417"/>
      <c r="CF93" s="417"/>
      <c r="CG93" s="417"/>
      <c r="CH93" s="417"/>
      <c r="CI93" s="417"/>
      <c r="CJ93" s="417"/>
      <c r="CK93" s="417"/>
    </row>
    <row r="94" spans="1:89" x14ac:dyDescent="0.35">
      <c r="A94" s="417"/>
      <c r="B94" s="417"/>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c r="BN94" s="417"/>
      <c r="BO94" s="417"/>
      <c r="BP94" s="417"/>
      <c r="BQ94" s="417"/>
      <c r="BR94" s="417"/>
      <c r="BS94" s="417"/>
      <c r="BT94" s="417"/>
      <c r="BU94" s="417"/>
      <c r="BV94" s="417"/>
      <c r="BW94" s="417"/>
      <c r="BX94" s="417"/>
      <c r="BY94" s="417"/>
      <c r="BZ94" s="417"/>
      <c r="CA94" s="417"/>
      <c r="CB94" s="417"/>
      <c r="CC94" s="417"/>
      <c r="CD94" s="417"/>
      <c r="CE94" s="417"/>
      <c r="CF94" s="417"/>
      <c r="CG94" s="417"/>
      <c r="CH94" s="417"/>
      <c r="CI94" s="417"/>
      <c r="CJ94" s="417"/>
      <c r="CK94" s="417"/>
    </row>
    <row r="95" spans="1:89" x14ac:dyDescent="0.35">
      <c r="A95" s="417"/>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R95" s="417"/>
      <c r="BS95" s="417"/>
      <c r="BT95" s="417"/>
      <c r="BU95" s="417"/>
      <c r="BV95" s="417"/>
      <c r="BW95" s="417"/>
      <c r="BX95" s="417"/>
      <c r="BY95" s="417"/>
      <c r="BZ95" s="417"/>
      <c r="CA95" s="417"/>
      <c r="CB95" s="417"/>
      <c r="CC95" s="417"/>
      <c r="CD95" s="417"/>
      <c r="CE95" s="417"/>
      <c r="CF95" s="417"/>
      <c r="CG95" s="417"/>
      <c r="CH95" s="417"/>
      <c r="CI95" s="417"/>
      <c r="CJ95" s="417"/>
      <c r="CK95" s="417"/>
    </row>
    <row r="96" spans="1:89" x14ac:dyDescent="0.35">
      <c r="A96" s="417"/>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R96" s="417"/>
      <c r="BS96" s="417"/>
      <c r="BT96" s="417"/>
      <c r="BU96" s="417"/>
      <c r="BV96" s="417"/>
      <c r="BW96" s="417"/>
      <c r="BX96" s="417"/>
      <c r="BY96" s="417"/>
      <c r="BZ96" s="417"/>
      <c r="CA96" s="417"/>
      <c r="CB96" s="417"/>
      <c r="CC96" s="417"/>
      <c r="CD96" s="417"/>
      <c r="CE96" s="417"/>
      <c r="CF96" s="417"/>
      <c r="CG96" s="417"/>
      <c r="CH96" s="417"/>
      <c r="CI96" s="417"/>
      <c r="CJ96" s="417"/>
      <c r="CK96" s="417"/>
    </row>
    <row r="97" spans="1:89" x14ac:dyDescent="0.35">
      <c r="A97" s="417"/>
      <c r="B97" s="417"/>
      <c r="C97" s="417"/>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7"/>
      <c r="BI97" s="417"/>
      <c r="BJ97" s="417"/>
      <c r="BK97" s="417"/>
      <c r="BL97" s="417"/>
      <c r="BM97" s="417"/>
      <c r="BN97" s="417"/>
      <c r="BO97" s="417"/>
      <c r="BP97" s="417"/>
      <c r="BQ97" s="417"/>
      <c r="BR97" s="417"/>
      <c r="BS97" s="417"/>
      <c r="BT97" s="417"/>
      <c r="BU97" s="417"/>
      <c r="BV97" s="417"/>
      <c r="BW97" s="417"/>
      <c r="BX97" s="417"/>
      <c r="BY97" s="417"/>
      <c r="BZ97" s="417"/>
      <c r="CA97" s="417"/>
      <c r="CB97" s="417"/>
      <c r="CC97" s="417"/>
      <c r="CD97" s="417"/>
      <c r="CE97" s="417"/>
      <c r="CF97" s="417"/>
      <c r="CG97" s="417"/>
      <c r="CH97" s="417"/>
      <c r="CI97" s="417"/>
      <c r="CJ97" s="417"/>
      <c r="CK97" s="417"/>
    </row>
    <row r="98" spans="1:89" x14ac:dyDescent="0.35">
      <c r="A98" s="417"/>
      <c r="B98" s="417"/>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R98" s="417"/>
      <c r="BS98" s="417"/>
      <c r="BT98" s="417"/>
      <c r="BU98" s="417"/>
      <c r="BV98" s="417"/>
      <c r="BW98" s="417"/>
      <c r="BX98" s="417"/>
      <c r="BY98" s="417"/>
      <c r="BZ98" s="417"/>
      <c r="CA98" s="417"/>
      <c r="CB98" s="417"/>
      <c r="CC98" s="417"/>
      <c r="CD98" s="417"/>
      <c r="CE98" s="417"/>
      <c r="CF98" s="417"/>
      <c r="CG98" s="417"/>
      <c r="CH98" s="417"/>
      <c r="CI98" s="417"/>
      <c r="CJ98" s="417"/>
      <c r="CK98" s="417"/>
    </row>
    <row r="99" spans="1:89" x14ac:dyDescent="0.35">
      <c r="A99" s="417"/>
      <c r="B99" s="417"/>
      <c r="C99" s="417"/>
      <c r="D99" s="417"/>
      <c r="E99" s="417"/>
      <c r="F99" s="417"/>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c r="BN99" s="417"/>
      <c r="BO99" s="417"/>
      <c r="BP99" s="417"/>
      <c r="BQ99" s="417"/>
      <c r="BR99" s="417"/>
      <c r="BS99" s="417"/>
      <c r="BT99" s="417"/>
      <c r="BU99" s="417"/>
      <c r="BV99" s="417"/>
      <c r="BW99" s="417"/>
      <c r="BX99" s="417"/>
      <c r="BY99" s="417"/>
      <c r="BZ99" s="417"/>
      <c r="CA99" s="417"/>
      <c r="CB99" s="417"/>
      <c r="CC99" s="417"/>
      <c r="CD99" s="417"/>
      <c r="CE99" s="417"/>
      <c r="CF99" s="417"/>
      <c r="CG99" s="417"/>
      <c r="CH99" s="417"/>
      <c r="CI99" s="417"/>
      <c r="CJ99" s="417"/>
      <c r="CK99" s="417"/>
    </row>
    <row r="100" spans="1:89" x14ac:dyDescent="0.35">
      <c r="A100" s="417"/>
      <c r="B100" s="417"/>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417"/>
      <c r="BA100" s="417"/>
      <c r="BB100" s="417"/>
      <c r="BC100" s="417"/>
      <c r="BD100" s="417"/>
      <c r="BE100" s="417"/>
      <c r="BF100" s="417"/>
      <c r="BG100" s="417"/>
      <c r="BH100" s="417"/>
      <c r="BI100" s="417"/>
      <c r="BJ100" s="417"/>
      <c r="BK100" s="417"/>
      <c r="BL100" s="417"/>
      <c r="BM100" s="417"/>
      <c r="BN100" s="417"/>
      <c r="BO100" s="417"/>
      <c r="BP100" s="417"/>
      <c r="BQ100" s="417"/>
      <c r="BR100" s="417"/>
      <c r="BS100" s="417"/>
      <c r="BT100" s="417"/>
      <c r="BU100" s="417"/>
      <c r="BV100" s="417"/>
      <c r="BW100" s="417"/>
      <c r="BX100" s="417"/>
      <c r="BY100" s="417"/>
      <c r="BZ100" s="417"/>
      <c r="CA100" s="417"/>
      <c r="CB100" s="417"/>
      <c r="CC100" s="417"/>
      <c r="CD100" s="417"/>
      <c r="CE100" s="417"/>
      <c r="CF100" s="417"/>
      <c r="CG100" s="417"/>
      <c r="CH100" s="417"/>
      <c r="CI100" s="417"/>
      <c r="CJ100" s="417"/>
      <c r="CK100" s="417"/>
    </row>
    <row r="101" spans="1:89" x14ac:dyDescent="0.35">
      <c r="A101" s="417"/>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R101" s="417"/>
      <c r="BS101" s="417"/>
      <c r="BT101" s="417"/>
      <c r="BU101" s="417"/>
      <c r="BV101" s="417"/>
      <c r="BW101" s="417"/>
      <c r="BX101" s="417"/>
      <c r="BY101" s="417"/>
      <c r="BZ101" s="417"/>
      <c r="CA101" s="417"/>
      <c r="CB101" s="417"/>
      <c r="CC101" s="417"/>
      <c r="CD101" s="417"/>
      <c r="CE101" s="417"/>
      <c r="CF101" s="417"/>
      <c r="CG101" s="417"/>
      <c r="CH101" s="417"/>
      <c r="CI101" s="417"/>
      <c r="CJ101" s="417"/>
      <c r="CK101" s="417"/>
    </row>
    <row r="102" spans="1:89" x14ac:dyDescent="0.35">
      <c r="A102" s="417"/>
      <c r="B102" s="417"/>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R102" s="417"/>
      <c r="BS102" s="417"/>
      <c r="BT102" s="417"/>
      <c r="BU102" s="417"/>
      <c r="BV102" s="417"/>
      <c r="BW102" s="417"/>
      <c r="BX102" s="417"/>
      <c r="BY102" s="417"/>
      <c r="BZ102" s="417"/>
      <c r="CA102" s="417"/>
      <c r="CB102" s="417"/>
      <c r="CC102" s="417"/>
      <c r="CD102" s="417"/>
      <c r="CE102" s="417"/>
      <c r="CF102" s="417"/>
      <c r="CG102" s="417"/>
      <c r="CH102" s="417"/>
      <c r="CI102" s="417"/>
      <c r="CJ102" s="417"/>
      <c r="CK102" s="417"/>
    </row>
    <row r="103" spans="1:89" x14ac:dyDescent="0.35">
      <c r="A103" s="417"/>
      <c r="B103" s="417"/>
      <c r="C103" s="417"/>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7"/>
      <c r="AZ103" s="417"/>
      <c r="BA103" s="417"/>
      <c r="BB103" s="417"/>
      <c r="BC103" s="417"/>
      <c r="BD103" s="417"/>
      <c r="BE103" s="417"/>
      <c r="BF103" s="417"/>
      <c r="BG103" s="417"/>
      <c r="BH103" s="417"/>
      <c r="BI103" s="417"/>
      <c r="BJ103" s="417"/>
      <c r="BK103" s="417"/>
      <c r="BL103" s="417"/>
      <c r="BM103" s="417"/>
      <c r="BN103" s="417"/>
      <c r="BO103" s="417"/>
      <c r="BP103" s="417"/>
      <c r="BQ103" s="417"/>
      <c r="BR103" s="417"/>
      <c r="BS103" s="417"/>
      <c r="BT103" s="417"/>
      <c r="BU103" s="417"/>
      <c r="BV103" s="417"/>
      <c r="BW103" s="417"/>
      <c r="BX103" s="417"/>
      <c r="BY103" s="417"/>
      <c r="BZ103" s="417"/>
      <c r="CA103" s="417"/>
      <c r="CB103" s="417"/>
      <c r="CC103" s="417"/>
      <c r="CD103" s="417"/>
      <c r="CE103" s="417"/>
      <c r="CF103" s="417"/>
      <c r="CG103" s="417"/>
      <c r="CH103" s="417"/>
      <c r="CI103" s="417"/>
      <c r="CJ103" s="417"/>
      <c r="CK103" s="417"/>
    </row>
    <row r="104" spans="1:89" x14ac:dyDescent="0.35">
      <c r="A104" s="417"/>
      <c r="B104" s="417"/>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7"/>
      <c r="BI104" s="417"/>
      <c r="BJ104" s="417"/>
      <c r="BK104" s="417"/>
      <c r="BL104" s="417"/>
      <c r="BM104" s="417"/>
      <c r="BN104" s="417"/>
      <c r="BO104" s="417"/>
      <c r="BP104" s="417"/>
      <c r="BQ104" s="417"/>
      <c r="BR104" s="417"/>
      <c r="BS104" s="417"/>
      <c r="BT104" s="417"/>
      <c r="BU104" s="417"/>
      <c r="BV104" s="417"/>
      <c r="BW104" s="417"/>
      <c r="BX104" s="417"/>
      <c r="BY104" s="417"/>
      <c r="BZ104" s="417"/>
      <c r="CA104" s="417"/>
      <c r="CB104" s="417"/>
      <c r="CC104" s="417"/>
      <c r="CD104" s="417"/>
      <c r="CE104" s="417"/>
      <c r="CF104" s="417"/>
      <c r="CG104" s="417"/>
      <c r="CH104" s="417"/>
      <c r="CI104" s="417"/>
      <c r="CJ104" s="417"/>
      <c r="CK104" s="417"/>
    </row>
    <row r="105" spans="1:89" x14ac:dyDescent="0.35">
      <c r="A105" s="417"/>
      <c r="B105" s="417"/>
      <c r="C105" s="417"/>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7"/>
      <c r="BI105" s="417"/>
      <c r="BJ105" s="417"/>
      <c r="BK105" s="417"/>
      <c r="BL105" s="417"/>
      <c r="BM105" s="417"/>
      <c r="BN105" s="417"/>
      <c r="BO105" s="417"/>
      <c r="BP105" s="417"/>
      <c r="BQ105" s="417"/>
      <c r="BR105" s="417"/>
      <c r="BS105" s="417"/>
      <c r="BT105" s="417"/>
      <c r="BU105" s="417"/>
      <c r="BV105" s="417"/>
      <c r="BW105" s="417"/>
      <c r="BX105" s="417"/>
      <c r="BY105" s="417"/>
      <c r="BZ105" s="417"/>
      <c r="CA105" s="417"/>
      <c r="CB105" s="417"/>
      <c r="CC105" s="417"/>
      <c r="CD105" s="417"/>
      <c r="CE105" s="417"/>
      <c r="CF105" s="417"/>
      <c r="CG105" s="417"/>
      <c r="CH105" s="417"/>
      <c r="CI105" s="417"/>
      <c r="CJ105" s="417"/>
      <c r="CK105" s="417"/>
    </row>
    <row r="106" spans="1:89" x14ac:dyDescent="0.35">
      <c r="A106" s="417"/>
      <c r="B106" s="417"/>
      <c r="C106" s="417"/>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417"/>
      <c r="AY106" s="417"/>
      <c r="AZ106" s="417"/>
      <c r="BA106" s="417"/>
      <c r="BB106" s="417"/>
      <c r="BC106" s="417"/>
      <c r="BD106" s="417"/>
      <c r="BE106" s="417"/>
      <c r="BF106" s="417"/>
      <c r="BG106" s="417"/>
      <c r="BH106" s="417"/>
      <c r="BI106" s="417"/>
      <c r="BJ106" s="417"/>
      <c r="BK106" s="417"/>
      <c r="BL106" s="417"/>
      <c r="BM106" s="417"/>
      <c r="BN106" s="417"/>
      <c r="BO106" s="417"/>
      <c r="BP106" s="417"/>
      <c r="BQ106" s="417"/>
      <c r="BR106" s="417"/>
      <c r="BS106" s="417"/>
      <c r="BT106" s="417"/>
      <c r="BU106" s="417"/>
      <c r="BV106" s="417"/>
      <c r="BW106" s="417"/>
      <c r="BX106" s="417"/>
      <c r="BY106" s="417"/>
      <c r="BZ106" s="417"/>
      <c r="CA106" s="417"/>
      <c r="CB106" s="417"/>
      <c r="CC106" s="417"/>
      <c r="CD106" s="417"/>
      <c r="CE106" s="417"/>
      <c r="CF106" s="417"/>
      <c r="CG106" s="417"/>
      <c r="CH106" s="417"/>
      <c r="CI106" s="417"/>
      <c r="CJ106" s="417"/>
      <c r="CK106" s="417"/>
    </row>
    <row r="107" spans="1:89" x14ac:dyDescent="0.35">
      <c r="A107" s="417"/>
      <c r="B107" s="417"/>
      <c r="C107" s="417"/>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R107" s="417"/>
      <c r="BS107" s="417"/>
      <c r="BT107" s="417"/>
      <c r="BU107" s="417"/>
      <c r="BV107" s="417"/>
      <c r="BW107" s="417"/>
      <c r="BX107" s="417"/>
      <c r="BY107" s="417"/>
      <c r="BZ107" s="417"/>
      <c r="CA107" s="417"/>
      <c r="CB107" s="417"/>
      <c r="CC107" s="417"/>
      <c r="CD107" s="417"/>
      <c r="CE107" s="417"/>
      <c r="CF107" s="417"/>
      <c r="CG107" s="417"/>
      <c r="CH107" s="417"/>
      <c r="CI107" s="417"/>
      <c r="CJ107" s="417"/>
      <c r="CK107" s="417"/>
    </row>
    <row r="108" spans="1:89" x14ac:dyDescent="0.35">
      <c r="A108" s="417"/>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row>
    <row r="109" spans="1:89" x14ac:dyDescent="0.35">
      <c r="A109" s="417"/>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17"/>
      <c r="BQ109" s="417"/>
      <c r="BR109" s="417"/>
      <c r="BS109" s="417"/>
      <c r="BT109" s="417"/>
      <c r="BU109" s="417"/>
      <c r="BV109" s="417"/>
      <c r="BW109" s="417"/>
      <c r="BX109" s="417"/>
      <c r="BY109" s="417"/>
      <c r="BZ109" s="417"/>
      <c r="CA109" s="417"/>
      <c r="CB109" s="417"/>
      <c r="CC109" s="417"/>
      <c r="CD109" s="417"/>
      <c r="CE109" s="417"/>
      <c r="CF109" s="417"/>
      <c r="CG109" s="417"/>
      <c r="CH109" s="417"/>
      <c r="CI109" s="417"/>
      <c r="CJ109" s="417"/>
      <c r="CK109" s="417"/>
    </row>
    <row r="110" spans="1:89" x14ac:dyDescent="0.35">
      <c r="A110" s="417"/>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R110" s="417"/>
      <c r="BS110" s="417"/>
      <c r="BT110" s="417"/>
      <c r="BU110" s="417"/>
      <c r="BV110" s="417"/>
      <c r="BW110" s="417"/>
      <c r="BX110" s="417"/>
      <c r="BY110" s="417"/>
      <c r="BZ110" s="417"/>
      <c r="CA110" s="417"/>
      <c r="CB110" s="417"/>
      <c r="CC110" s="417"/>
      <c r="CD110" s="417"/>
      <c r="CE110" s="417"/>
      <c r="CF110" s="417"/>
      <c r="CG110" s="417"/>
      <c r="CH110" s="417"/>
      <c r="CI110" s="417"/>
      <c r="CJ110" s="417"/>
      <c r="CK110" s="417"/>
    </row>
    <row r="111" spans="1:89" x14ac:dyDescent="0.35">
      <c r="A111" s="417"/>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R111" s="417"/>
      <c r="BS111" s="417"/>
      <c r="BT111" s="417"/>
      <c r="BU111" s="417"/>
      <c r="BV111" s="417"/>
      <c r="BW111" s="417"/>
      <c r="BX111" s="417"/>
      <c r="BY111" s="417"/>
      <c r="BZ111" s="417"/>
      <c r="CA111" s="417"/>
      <c r="CB111" s="417"/>
      <c r="CC111" s="417"/>
      <c r="CD111" s="417"/>
      <c r="CE111" s="417"/>
      <c r="CF111" s="417"/>
      <c r="CG111" s="417"/>
      <c r="CH111" s="417"/>
      <c r="CI111" s="417"/>
      <c r="CJ111" s="417"/>
      <c r="CK111" s="417"/>
    </row>
    <row r="112" spans="1:89" x14ac:dyDescent="0.35">
      <c r="A112" s="417"/>
      <c r="B112" s="417"/>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17"/>
      <c r="AZ112" s="417"/>
      <c r="BA112" s="417"/>
      <c r="BB112" s="417"/>
      <c r="BC112" s="417"/>
      <c r="BD112" s="417"/>
      <c r="BE112" s="417"/>
      <c r="BF112" s="417"/>
      <c r="BG112" s="417"/>
      <c r="BH112" s="417"/>
      <c r="BI112" s="417"/>
      <c r="BJ112" s="417"/>
      <c r="BK112" s="417"/>
      <c r="BL112" s="417"/>
      <c r="BM112" s="417"/>
      <c r="BN112" s="417"/>
      <c r="BO112" s="417"/>
      <c r="BP112" s="417"/>
      <c r="BQ112" s="417"/>
      <c r="BR112" s="417"/>
      <c r="BS112" s="417"/>
      <c r="BT112" s="417"/>
      <c r="BU112" s="417"/>
      <c r="BV112" s="417"/>
      <c r="BW112" s="417"/>
      <c r="BX112" s="417"/>
      <c r="BY112" s="417"/>
      <c r="BZ112" s="417"/>
      <c r="CA112" s="417"/>
      <c r="CB112" s="417"/>
      <c r="CC112" s="417"/>
      <c r="CD112" s="417"/>
      <c r="CE112" s="417"/>
      <c r="CF112" s="417"/>
      <c r="CG112" s="417"/>
      <c r="CH112" s="417"/>
      <c r="CI112" s="417"/>
      <c r="CJ112" s="417"/>
      <c r="CK112" s="417"/>
    </row>
    <row r="113" spans="1:89" x14ac:dyDescent="0.35">
      <c r="A113" s="417"/>
      <c r="B113" s="417"/>
      <c r="C113" s="417"/>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7"/>
      <c r="AZ113" s="417"/>
      <c r="BA113" s="417"/>
      <c r="BB113" s="417"/>
      <c r="BC113" s="417"/>
      <c r="BD113" s="417"/>
      <c r="BE113" s="417"/>
      <c r="BF113" s="417"/>
      <c r="BG113" s="417"/>
      <c r="BH113" s="417"/>
      <c r="BI113" s="417"/>
      <c r="BJ113" s="417"/>
      <c r="BK113" s="417"/>
      <c r="BL113" s="417"/>
      <c r="BM113" s="417"/>
      <c r="BN113" s="417"/>
      <c r="BO113" s="417"/>
      <c r="BP113" s="417"/>
      <c r="BQ113" s="417"/>
      <c r="BR113" s="417"/>
      <c r="BS113" s="417"/>
      <c r="BT113" s="417"/>
      <c r="BU113" s="417"/>
      <c r="BV113" s="417"/>
      <c r="BW113" s="417"/>
      <c r="BX113" s="417"/>
      <c r="BY113" s="417"/>
      <c r="BZ113" s="417"/>
      <c r="CA113" s="417"/>
      <c r="CB113" s="417"/>
      <c r="CC113" s="417"/>
      <c r="CD113" s="417"/>
      <c r="CE113" s="417"/>
      <c r="CF113" s="417"/>
      <c r="CG113" s="417"/>
      <c r="CH113" s="417"/>
      <c r="CI113" s="417"/>
      <c r="CJ113" s="417"/>
      <c r="CK113" s="417"/>
    </row>
    <row r="114" spans="1:89" x14ac:dyDescent="0.35">
      <c r="A114" s="417"/>
      <c r="B114" s="417"/>
      <c r="C114" s="417"/>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417"/>
      <c r="AY114" s="417"/>
      <c r="AZ114" s="417"/>
      <c r="BA114" s="417"/>
      <c r="BB114" s="417"/>
      <c r="BC114" s="417"/>
      <c r="BD114" s="417"/>
      <c r="BE114" s="417"/>
      <c r="BF114" s="417"/>
      <c r="BG114" s="417"/>
      <c r="BH114" s="417"/>
      <c r="BI114" s="417"/>
      <c r="BJ114" s="417"/>
      <c r="BK114" s="417"/>
      <c r="BL114" s="417"/>
      <c r="BM114" s="417"/>
      <c r="BN114" s="417"/>
      <c r="BO114" s="417"/>
      <c r="BP114" s="417"/>
      <c r="BQ114" s="417"/>
      <c r="BR114" s="417"/>
      <c r="BS114" s="417"/>
      <c r="BT114" s="417"/>
      <c r="BU114" s="417"/>
      <c r="BV114" s="417"/>
      <c r="BW114" s="417"/>
      <c r="BX114" s="417"/>
      <c r="BY114" s="417"/>
      <c r="BZ114" s="417"/>
      <c r="CA114" s="417"/>
      <c r="CB114" s="417"/>
      <c r="CC114" s="417"/>
      <c r="CD114" s="417"/>
      <c r="CE114" s="417"/>
      <c r="CF114" s="417"/>
      <c r="CG114" s="417"/>
      <c r="CH114" s="417"/>
      <c r="CI114" s="417"/>
      <c r="CJ114" s="417"/>
      <c r="CK114" s="417"/>
    </row>
    <row r="115" spans="1:89" x14ac:dyDescent="0.35">
      <c r="A115" s="417"/>
      <c r="B115" s="417"/>
      <c r="C115" s="417"/>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c r="AE115" s="417"/>
      <c r="AF115" s="417"/>
      <c r="AG115" s="417"/>
      <c r="AH115" s="417"/>
      <c r="AI115" s="417"/>
      <c r="AJ115" s="417"/>
      <c r="AK115" s="417"/>
      <c r="AL115" s="417"/>
      <c r="AM115" s="417"/>
      <c r="AN115" s="417"/>
      <c r="AO115" s="417"/>
      <c r="AP115" s="417"/>
      <c r="AQ115" s="417"/>
      <c r="AR115" s="417"/>
      <c r="AS115" s="417"/>
      <c r="AT115" s="417"/>
      <c r="AU115" s="417"/>
      <c r="AV115" s="417"/>
      <c r="AW115" s="417"/>
      <c r="AX115" s="417"/>
      <c r="AY115" s="417"/>
      <c r="AZ115" s="417"/>
      <c r="BA115" s="417"/>
      <c r="BB115" s="417"/>
      <c r="BC115" s="417"/>
      <c r="BD115" s="417"/>
      <c r="BE115" s="417"/>
      <c r="BF115" s="417"/>
      <c r="BG115" s="417"/>
      <c r="BH115" s="417"/>
      <c r="BI115" s="417"/>
      <c r="BJ115" s="417"/>
      <c r="BK115" s="417"/>
      <c r="BL115" s="417"/>
      <c r="BM115" s="417"/>
      <c r="BN115" s="417"/>
      <c r="BO115" s="417"/>
      <c r="BP115" s="417"/>
      <c r="BQ115" s="417"/>
      <c r="BR115" s="417"/>
      <c r="BS115" s="417"/>
      <c r="BT115" s="417"/>
      <c r="BU115" s="417"/>
      <c r="BV115" s="417"/>
      <c r="BW115" s="417"/>
      <c r="BX115" s="417"/>
      <c r="BY115" s="417"/>
      <c r="BZ115" s="417"/>
      <c r="CA115" s="417"/>
      <c r="CB115" s="417"/>
      <c r="CC115" s="417"/>
      <c r="CD115" s="417"/>
      <c r="CE115" s="417"/>
      <c r="CF115" s="417"/>
      <c r="CG115" s="417"/>
      <c r="CH115" s="417"/>
      <c r="CI115" s="417"/>
      <c r="CJ115" s="417"/>
      <c r="CK115" s="417"/>
    </row>
    <row r="116" spans="1:89" x14ac:dyDescent="0.35">
      <c r="A116" s="417"/>
      <c r="B116" s="417"/>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R116" s="417"/>
      <c r="BS116" s="417"/>
      <c r="BT116" s="417"/>
      <c r="BU116" s="417"/>
      <c r="BV116" s="417"/>
      <c r="BW116" s="417"/>
      <c r="BX116" s="417"/>
      <c r="BY116" s="417"/>
      <c r="BZ116" s="417"/>
      <c r="CA116" s="417"/>
      <c r="CB116" s="417"/>
      <c r="CC116" s="417"/>
      <c r="CD116" s="417"/>
      <c r="CE116" s="417"/>
      <c r="CF116" s="417"/>
      <c r="CG116" s="417"/>
      <c r="CH116" s="417"/>
      <c r="CI116" s="417"/>
      <c r="CJ116" s="417"/>
      <c r="CK116" s="417"/>
    </row>
    <row r="117" spans="1:89" x14ac:dyDescent="0.35">
      <c r="A117" s="417"/>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R117" s="417"/>
      <c r="BS117" s="417"/>
      <c r="BT117" s="417"/>
      <c r="BU117" s="417"/>
      <c r="BV117" s="417"/>
      <c r="BW117" s="417"/>
      <c r="BX117" s="417"/>
      <c r="BY117" s="417"/>
      <c r="BZ117" s="417"/>
      <c r="CA117" s="417"/>
      <c r="CB117" s="417"/>
      <c r="CC117" s="417"/>
      <c r="CD117" s="417"/>
      <c r="CE117" s="417"/>
      <c r="CF117" s="417"/>
      <c r="CG117" s="417"/>
      <c r="CH117" s="417"/>
      <c r="CI117" s="417"/>
      <c r="CJ117" s="417"/>
      <c r="CK117" s="417"/>
    </row>
    <row r="118" spans="1:89" x14ac:dyDescent="0.35">
      <c r="A118" s="417"/>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7"/>
      <c r="BI118" s="417"/>
      <c r="BJ118" s="417"/>
      <c r="BK118" s="417"/>
      <c r="BL118" s="417"/>
      <c r="BM118" s="417"/>
      <c r="BN118" s="417"/>
      <c r="BO118" s="417"/>
      <c r="BP118" s="417"/>
      <c r="BQ118" s="417"/>
      <c r="BR118" s="417"/>
      <c r="BS118" s="417"/>
      <c r="BT118" s="417"/>
      <c r="BU118" s="417"/>
      <c r="BV118" s="417"/>
      <c r="BW118" s="417"/>
      <c r="BX118" s="417"/>
      <c r="BY118" s="417"/>
      <c r="BZ118" s="417"/>
      <c r="CA118" s="417"/>
      <c r="CB118" s="417"/>
      <c r="CC118" s="417"/>
      <c r="CD118" s="417"/>
      <c r="CE118" s="417"/>
      <c r="CF118" s="417"/>
      <c r="CG118" s="417"/>
      <c r="CH118" s="417"/>
      <c r="CI118" s="417"/>
      <c r="CJ118" s="417"/>
      <c r="CK118" s="417"/>
    </row>
    <row r="119" spans="1:89" x14ac:dyDescent="0.35">
      <c r="A119" s="417"/>
      <c r="B119" s="417"/>
      <c r="C119" s="417"/>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7"/>
      <c r="AM119" s="417"/>
      <c r="AN119" s="417"/>
      <c r="AO119" s="417"/>
      <c r="AP119" s="417"/>
      <c r="AQ119" s="417"/>
      <c r="AR119" s="417"/>
      <c r="AS119" s="417"/>
      <c r="AT119" s="417"/>
      <c r="AU119" s="417"/>
      <c r="AV119" s="417"/>
      <c r="AW119" s="417"/>
      <c r="AX119" s="417"/>
      <c r="AY119" s="417"/>
      <c r="AZ119" s="417"/>
      <c r="BA119" s="417"/>
      <c r="BB119" s="417"/>
      <c r="BC119" s="417"/>
      <c r="BD119" s="417"/>
      <c r="BE119" s="417"/>
      <c r="BF119" s="417"/>
      <c r="BG119" s="417"/>
      <c r="BH119" s="417"/>
      <c r="BI119" s="417"/>
      <c r="BJ119" s="417"/>
      <c r="BK119" s="417"/>
      <c r="BL119" s="417"/>
      <c r="BM119" s="417"/>
      <c r="BN119" s="417"/>
      <c r="BO119" s="417"/>
      <c r="BP119" s="417"/>
      <c r="BQ119" s="417"/>
      <c r="BR119" s="417"/>
      <c r="BS119" s="417"/>
      <c r="BT119" s="417"/>
      <c r="BU119" s="417"/>
      <c r="BV119" s="417"/>
      <c r="BW119" s="417"/>
      <c r="BX119" s="417"/>
      <c r="BY119" s="417"/>
      <c r="BZ119" s="417"/>
      <c r="CA119" s="417"/>
      <c r="CB119" s="417"/>
      <c r="CC119" s="417"/>
      <c r="CD119" s="417"/>
      <c r="CE119" s="417"/>
      <c r="CF119" s="417"/>
      <c r="CG119" s="417"/>
      <c r="CH119" s="417"/>
      <c r="CI119" s="417"/>
      <c r="CJ119" s="417"/>
      <c r="CK119" s="417"/>
    </row>
    <row r="120" spans="1:89" x14ac:dyDescent="0.35">
      <c r="A120" s="417"/>
      <c r="B120" s="417"/>
      <c r="C120" s="417"/>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7"/>
      <c r="AU120" s="417"/>
      <c r="AV120" s="417"/>
      <c r="AW120" s="417"/>
      <c r="AX120" s="417"/>
      <c r="AY120" s="417"/>
      <c r="AZ120" s="417"/>
      <c r="BA120" s="417"/>
      <c r="BB120" s="417"/>
      <c r="BC120" s="417"/>
      <c r="BD120" s="417"/>
      <c r="BE120" s="417"/>
      <c r="BF120" s="417"/>
      <c r="BG120" s="417"/>
      <c r="BH120" s="417"/>
      <c r="BI120" s="417"/>
      <c r="BJ120" s="417"/>
      <c r="BK120" s="417"/>
      <c r="BL120" s="417"/>
      <c r="BM120" s="417"/>
      <c r="BN120" s="417"/>
      <c r="BO120" s="417"/>
      <c r="BP120" s="417"/>
      <c r="BQ120" s="417"/>
      <c r="BR120" s="417"/>
      <c r="BS120" s="417"/>
      <c r="BT120" s="417"/>
      <c r="BU120" s="417"/>
      <c r="BV120" s="417"/>
      <c r="BW120" s="417"/>
      <c r="BX120" s="417"/>
      <c r="BY120" s="417"/>
      <c r="BZ120" s="417"/>
      <c r="CA120" s="417"/>
      <c r="CB120" s="417"/>
      <c r="CC120" s="417"/>
      <c r="CD120" s="417"/>
      <c r="CE120" s="417"/>
      <c r="CF120" s="417"/>
      <c r="CG120" s="417"/>
      <c r="CH120" s="417"/>
      <c r="CI120" s="417"/>
      <c r="CJ120" s="417"/>
      <c r="CK120" s="417"/>
    </row>
    <row r="121" spans="1:89" x14ac:dyDescent="0.35">
      <c r="A121" s="417"/>
      <c r="B121" s="417"/>
      <c r="C121" s="417"/>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7"/>
      <c r="AY121" s="417"/>
      <c r="AZ121" s="417"/>
      <c r="BA121" s="417"/>
      <c r="BB121" s="417"/>
      <c r="BC121" s="417"/>
      <c r="BD121" s="417"/>
      <c r="BE121" s="417"/>
      <c r="BF121" s="417"/>
      <c r="BG121" s="417"/>
      <c r="BH121" s="417"/>
      <c r="BI121" s="417"/>
      <c r="BJ121" s="417"/>
      <c r="BK121" s="417"/>
      <c r="BL121" s="417"/>
      <c r="BM121" s="417"/>
      <c r="BN121" s="417"/>
      <c r="BO121" s="417"/>
      <c r="BP121" s="417"/>
      <c r="BQ121" s="417"/>
      <c r="BR121" s="417"/>
      <c r="BS121" s="417"/>
      <c r="BT121" s="417"/>
      <c r="BU121" s="417"/>
      <c r="BV121" s="417"/>
      <c r="BW121" s="417"/>
      <c r="BX121" s="417"/>
      <c r="BY121" s="417"/>
      <c r="BZ121" s="417"/>
      <c r="CA121" s="417"/>
      <c r="CB121" s="417"/>
      <c r="CC121" s="417"/>
      <c r="CD121" s="417"/>
      <c r="CE121" s="417"/>
      <c r="CF121" s="417"/>
      <c r="CG121" s="417"/>
      <c r="CH121" s="417"/>
      <c r="CI121" s="417"/>
      <c r="CJ121" s="417"/>
      <c r="CK121" s="417"/>
    </row>
    <row r="122" spans="1:89" x14ac:dyDescent="0.35">
      <c r="A122" s="417"/>
      <c r="B122" s="417"/>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7"/>
      <c r="AR122" s="417"/>
      <c r="AS122" s="417"/>
      <c r="AT122" s="417"/>
      <c r="AU122" s="417"/>
      <c r="AV122" s="417"/>
      <c r="AW122" s="417"/>
      <c r="AX122" s="417"/>
      <c r="AY122" s="417"/>
      <c r="AZ122" s="417"/>
      <c r="BA122" s="417"/>
      <c r="BB122" s="417"/>
      <c r="BC122" s="417"/>
      <c r="BD122" s="417"/>
      <c r="BE122" s="417"/>
      <c r="BF122" s="417"/>
      <c r="BG122" s="417"/>
      <c r="BH122" s="417"/>
      <c r="BI122" s="417"/>
      <c r="BJ122" s="417"/>
      <c r="BK122" s="417"/>
      <c r="BL122" s="417"/>
      <c r="BM122" s="417"/>
      <c r="BN122" s="417"/>
      <c r="BO122" s="417"/>
      <c r="BP122" s="417"/>
      <c r="BQ122" s="417"/>
      <c r="BR122" s="417"/>
      <c r="BS122" s="417"/>
      <c r="BT122" s="417"/>
      <c r="BU122" s="417"/>
      <c r="BV122" s="417"/>
      <c r="BW122" s="417"/>
      <c r="BX122" s="417"/>
      <c r="BY122" s="417"/>
      <c r="BZ122" s="417"/>
      <c r="CA122" s="417"/>
      <c r="CB122" s="417"/>
      <c r="CC122" s="417"/>
      <c r="CD122" s="417"/>
      <c r="CE122" s="417"/>
      <c r="CF122" s="417"/>
      <c r="CG122" s="417"/>
      <c r="CH122" s="417"/>
      <c r="CI122" s="417"/>
      <c r="CJ122" s="417"/>
      <c r="CK122" s="417"/>
    </row>
    <row r="123" spans="1:89" x14ac:dyDescent="0.35">
      <c r="A123" s="417"/>
      <c r="B123" s="417"/>
      <c r="C123" s="417"/>
      <c r="D123" s="417"/>
      <c r="E123" s="417"/>
      <c r="F123" s="417"/>
      <c r="G123" s="417"/>
      <c r="H123" s="417"/>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417"/>
      <c r="AK123" s="417"/>
      <c r="AL123" s="417"/>
      <c r="AM123" s="417"/>
      <c r="AN123" s="417"/>
      <c r="AO123" s="417"/>
      <c r="AP123" s="417"/>
      <c r="AQ123" s="417"/>
      <c r="AR123" s="417"/>
      <c r="AS123" s="417"/>
      <c r="AT123" s="417"/>
      <c r="AU123" s="417"/>
      <c r="AV123" s="417"/>
      <c r="AW123" s="417"/>
      <c r="AX123" s="417"/>
      <c r="AY123" s="417"/>
      <c r="AZ123" s="417"/>
      <c r="BA123" s="417"/>
      <c r="BB123" s="417"/>
      <c r="BC123" s="417"/>
      <c r="BD123" s="417"/>
      <c r="BE123" s="417"/>
      <c r="BF123" s="417"/>
      <c r="BG123" s="417"/>
      <c r="BH123" s="417"/>
      <c r="BI123" s="417"/>
      <c r="BJ123" s="417"/>
      <c r="BK123" s="417"/>
      <c r="BL123" s="417"/>
      <c r="BM123" s="417"/>
      <c r="BN123" s="417"/>
      <c r="BO123" s="417"/>
      <c r="BP123" s="417"/>
      <c r="BQ123" s="417"/>
      <c r="BR123" s="417"/>
      <c r="BS123" s="417"/>
      <c r="BT123" s="417"/>
      <c r="BU123" s="417"/>
      <c r="BV123" s="417"/>
      <c r="BW123" s="417"/>
      <c r="BX123" s="417"/>
      <c r="BY123" s="417"/>
      <c r="BZ123" s="417"/>
      <c r="CA123" s="417"/>
      <c r="CB123" s="417"/>
      <c r="CC123" s="417"/>
      <c r="CD123" s="417"/>
      <c r="CE123" s="417"/>
      <c r="CF123" s="417"/>
      <c r="CG123" s="417"/>
      <c r="CH123" s="417"/>
      <c r="CI123" s="417"/>
      <c r="CJ123" s="417"/>
      <c r="CK123" s="417"/>
    </row>
    <row r="124" spans="1:89" x14ac:dyDescent="0.35">
      <c r="A124" s="417"/>
      <c r="B124" s="417"/>
      <c r="C124" s="417"/>
      <c r="D124" s="417"/>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417"/>
      <c r="AK124" s="417"/>
      <c r="AL124" s="417"/>
      <c r="AM124" s="417"/>
      <c r="AN124" s="417"/>
      <c r="AO124" s="417"/>
      <c r="AP124" s="417"/>
      <c r="AQ124" s="417"/>
      <c r="AR124" s="417"/>
      <c r="AS124" s="417"/>
      <c r="AT124" s="417"/>
      <c r="AU124" s="417"/>
      <c r="AV124" s="417"/>
      <c r="AW124" s="417"/>
      <c r="AX124" s="417"/>
      <c r="AY124" s="417"/>
      <c r="AZ124" s="417"/>
      <c r="BA124" s="417"/>
      <c r="BB124" s="417"/>
      <c r="BC124" s="417"/>
      <c r="BD124" s="417"/>
      <c r="BE124" s="417"/>
      <c r="BF124" s="417"/>
      <c r="BG124" s="417"/>
      <c r="BH124" s="417"/>
      <c r="BI124" s="417"/>
      <c r="BJ124" s="417"/>
      <c r="BK124" s="417"/>
      <c r="BL124" s="417"/>
      <c r="BM124" s="417"/>
      <c r="BN124" s="417"/>
      <c r="BO124" s="417"/>
      <c r="BP124" s="417"/>
      <c r="BQ124" s="417"/>
      <c r="BR124" s="417"/>
      <c r="BS124" s="417"/>
      <c r="BT124" s="417"/>
      <c r="BU124" s="417"/>
      <c r="BV124" s="417"/>
      <c r="BW124" s="417"/>
      <c r="BX124" s="417"/>
      <c r="BY124" s="417"/>
      <c r="BZ124" s="417"/>
      <c r="CA124" s="417"/>
      <c r="CB124" s="417"/>
      <c r="CC124" s="417"/>
      <c r="CD124" s="417"/>
      <c r="CE124" s="417"/>
      <c r="CF124" s="417"/>
      <c r="CG124" s="417"/>
      <c r="CH124" s="417"/>
      <c r="CI124" s="417"/>
      <c r="CJ124" s="417"/>
      <c r="CK124" s="417"/>
    </row>
    <row r="125" spans="1:89" x14ac:dyDescent="0.35">
      <c r="A125" s="417"/>
      <c r="B125" s="417"/>
      <c r="C125" s="417"/>
      <c r="D125" s="417"/>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417"/>
      <c r="AK125" s="417"/>
      <c r="AL125" s="417"/>
      <c r="AM125" s="417"/>
      <c r="AN125" s="417"/>
      <c r="AO125" s="417"/>
      <c r="AP125" s="417"/>
      <c r="AQ125" s="417"/>
      <c r="AR125" s="417"/>
      <c r="AS125" s="417"/>
      <c r="AT125" s="417"/>
      <c r="AU125" s="417"/>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417"/>
      <c r="BR125" s="417"/>
      <c r="BS125" s="417"/>
      <c r="BT125" s="417"/>
      <c r="BU125" s="417"/>
      <c r="BV125" s="417"/>
      <c r="BW125" s="417"/>
      <c r="BX125" s="417"/>
      <c r="BY125" s="417"/>
      <c r="BZ125" s="417"/>
      <c r="CA125" s="417"/>
      <c r="CB125" s="417"/>
      <c r="CC125" s="417"/>
      <c r="CD125" s="417"/>
      <c r="CE125" s="417"/>
      <c r="CF125" s="417"/>
      <c r="CG125" s="417"/>
      <c r="CH125" s="417"/>
      <c r="CI125" s="417"/>
      <c r="CJ125" s="417"/>
      <c r="CK125" s="417"/>
    </row>
    <row r="126" spans="1:89" x14ac:dyDescent="0.35">
      <c r="A126" s="417"/>
      <c r="B126" s="417"/>
      <c r="C126" s="417"/>
      <c r="D126" s="417"/>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7"/>
      <c r="AY126" s="417"/>
      <c r="AZ126" s="417"/>
      <c r="BA126" s="417"/>
      <c r="BB126" s="417"/>
      <c r="BC126" s="417"/>
      <c r="BD126" s="417"/>
      <c r="BE126" s="417"/>
      <c r="BF126" s="417"/>
      <c r="BG126" s="417"/>
      <c r="BH126" s="417"/>
      <c r="BI126" s="417"/>
      <c r="BJ126" s="417"/>
      <c r="BK126" s="417"/>
      <c r="BL126" s="417"/>
      <c r="BM126" s="417"/>
      <c r="BN126" s="417"/>
      <c r="BO126" s="417"/>
      <c r="BP126" s="417"/>
      <c r="BQ126" s="417"/>
      <c r="BR126" s="417"/>
      <c r="BS126" s="417"/>
      <c r="BT126" s="417"/>
      <c r="BU126" s="417"/>
      <c r="BV126" s="417"/>
      <c r="BW126" s="417"/>
      <c r="BX126" s="417"/>
      <c r="BY126" s="417"/>
      <c r="BZ126" s="417"/>
      <c r="CA126" s="417"/>
      <c r="CB126" s="417"/>
      <c r="CC126" s="417"/>
      <c r="CD126" s="417"/>
      <c r="CE126" s="417"/>
      <c r="CF126" s="417"/>
      <c r="CG126" s="417"/>
      <c r="CH126" s="417"/>
      <c r="CI126" s="417"/>
      <c r="CJ126" s="417"/>
      <c r="CK126" s="417"/>
    </row>
    <row r="127" spans="1:89" x14ac:dyDescent="0.35">
      <c r="A127" s="417"/>
      <c r="B127" s="417"/>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7"/>
      <c r="AY127" s="417"/>
      <c r="AZ127" s="417"/>
      <c r="BA127" s="417"/>
      <c r="BB127" s="417"/>
      <c r="BC127" s="417"/>
      <c r="BD127" s="417"/>
      <c r="BE127" s="417"/>
      <c r="BF127" s="417"/>
      <c r="BG127" s="417"/>
      <c r="BH127" s="417"/>
      <c r="BI127" s="417"/>
      <c r="BJ127" s="417"/>
      <c r="BK127" s="417"/>
      <c r="BL127" s="417"/>
      <c r="BM127" s="417"/>
      <c r="BN127" s="417"/>
      <c r="BO127" s="417"/>
      <c r="BP127" s="417"/>
      <c r="BQ127" s="417"/>
      <c r="BR127" s="417"/>
      <c r="BS127" s="417"/>
      <c r="BT127" s="417"/>
      <c r="BU127" s="417"/>
      <c r="BV127" s="417"/>
      <c r="BW127" s="417"/>
      <c r="BX127" s="417"/>
      <c r="BY127" s="417"/>
      <c r="BZ127" s="417"/>
      <c r="CA127" s="417"/>
      <c r="CB127" s="417"/>
      <c r="CC127" s="417"/>
      <c r="CD127" s="417"/>
      <c r="CE127" s="417"/>
      <c r="CF127" s="417"/>
      <c r="CG127" s="417"/>
      <c r="CH127" s="417"/>
      <c r="CI127" s="417"/>
      <c r="CJ127" s="417"/>
      <c r="CK127" s="417"/>
    </row>
    <row r="128" spans="1:89" x14ac:dyDescent="0.35">
      <c r="A128" s="417"/>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7"/>
      <c r="AY128" s="417"/>
      <c r="AZ128" s="417"/>
      <c r="BA128" s="417"/>
      <c r="BB128" s="417"/>
      <c r="BC128" s="417"/>
      <c r="BD128" s="417"/>
      <c r="BE128" s="417"/>
      <c r="BF128" s="417"/>
      <c r="BG128" s="417"/>
      <c r="BH128" s="417"/>
      <c r="BI128" s="417"/>
      <c r="BJ128" s="417"/>
      <c r="BK128" s="417"/>
      <c r="BL128" s="417"/>
      <c r="BM128" s="417"/>
      <c r="BN128" s="417"/>
      <c r="BO128" s="417"/>
      <c r="BP128" s="417"/>
      <c r="BQ128" s="417"/>
      <c r="BR128" s="417"/>
      <c r="BS128" s="417"/>
      <c r="BT128" s="417"/>
      <c r="BU128" s="417"/>
      <c r="BV128" s="417"/>
      <c r="BW128" s="417"/>
      <c r="BX128" s="417"/>
      <c r="BY128" s="417"/>
      <c r="BZ128" s="417"/>
      <c r="CA128" s="417"/>
      <c r="CB128" s="417"/>
      <c r="CC128" s="417"/>
      <c r="CD128" s="417"/>
      <c r="CE128" s="417"/>
      <c r="CF128" s="417"/>
      <c r="CG128" s="417"/>
      <c r="CH128" s="417"/>
      <c r="CI128" s="417"/>
      <c r="CJ128" s="417"/>
      <c r="CK128" s="417"/>
    </row>
    <row r="129" spans="1:89" x14ac:dyDescent="0.35">
      <c r="A129" s="417"/>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7"/>
      <c r="BJ129" s="417"/>
      <c r="BK129" s="417"/>
      <c r="BL129" s="417"/>
      <c r="BM129" s="417"/>
      <c r="BN129" s="417"/>
      <c r="BO129" s="417"/>
      <c r="BP129" s="417"/>
      <c r="BQ129" s="417"/>
      <c r="BR129" s="417"/>
      <c r="BS129" s="417"/>
      <c r="BT129" s="417"/>
      <c r="BU129" s="417"/>
      <c r="BV129" s="417"/>
      <c r="BW129" s="417"/>
      <c r="BX129" s="417"/>
      <c r="BY129" s="417"/>
      <c r="BZ129" s="417"/>
      <c r="CA129" s="417"/>
      <c r="CB129" s="417"/>
      <c r="CC129" s="417"/>
      <c r="CD129" s="417"/>
      <c r="CE129" s="417"/>
      <c r="CF129" s="417"/>
      <c r="CG129" s="417"/>
      <c r="CH129" s="417"/>
      <c r="CI129" s="417"/>
      <c r="CJ129" s="417"/>
      <c r="CK129" s="417"/>
    </row>
    <row r="130" spans="1:89" x14ac:dyDescent="0.35">
      <c r="A130" s="417"/>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7"/>
      <c r="AY130" s="417"/>
      <c r="AZ130" s="417"/>
      <c r="BA130" s="417"/>
      <c r="BB130" s="417"/>
      <c r="BC130" s="417"/>
      <c r="BD130" s="417"/>
      <c r="BE130" s="417"/>
      <c r="BF130" s="417"/>
      <c r="BG130" s="417"/>
      <c r="BH130" s="417"/>
      <c r="BI130" s="417"/>
      <c r="BJ130" s="417"/>
      <c r="BK130" s="417"/>
      <c r="BL130" s="417"/>
      <c r="BM130" s="417"/>
      <c r="BN130" s="417"/>
      <c r="BO130" s="417"/>
      <c r="BP130" s="417"/>
      <c r="BQ130" s="417"/>
      <c r="BR130" s="417"/>
      <c r="BS130" s="417"/>
      <c r="BT130" s="417"/>
      <c r="BU130" s="417"/>
      <c r="BV130" s="417"/>
      <c r="BW130" s="417"/>
      <c r="BX130" s="417"/>
      <c r="BY130" s="417"/>
      <c r="BZ130" s="417"/>
      <c r="CA130" s="417"/>
      <c r="CB130" s="417"/>
      <c r="CC130" s="417"/>
      <c r="CD130" s="417"/>
      <c r="CE130" s="417"/>
      <c r="CF130" s="417"/>
      <c r="CG130" s="417"/>
      <c r="CH130" s="417"/>
      <c r="CI130" s="417"/>
      <c r="CJ130" s="417"/>
      <c r="CK130" s="417"/>
    </row>
    <row r="131" spans="1:89" x14ac:dyDescent="0.35">
      <c r="A131" s="417"/>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7"/>
      <c r="AY131" s="417"/>
      <c r="AZ131" s="417"/>
      <c r="BA131" s="417"/>
      <c r="BB131" s="417"/>
      <c r="BC131" s="417"/>
      <c r="BD131" s="417"/>
      <c r="BE131" s="417"/>
      <c r="BF131" s="417"/>
      <c r="BG131" s="417"/>
      <c r="BH131" s="417"/>
      <c r="BI131" s="417"/>
      <c r="BJ131" s="417"/>
      <c r="BK131" s="417"/>
      <c r="BL131" s="417"/>
      <c r="BM131" s="417"/>
      <c r="BN131" s="417"/>
      <c r="BO131" s="417"/>
      <c r="BP131" s="417"/>
      <c r="BQ131" s="417"/>
      <c r="BR131" s="417"/>
      <c r="BS131" s="417"/>
      <c r="BT131" s="417"/>
      <c r="BU131" s="417"/>
      <c r="BV131" s="417"/>
      <c r="BW131" s="417"/>
      <c r="BX131" s="417"/>
      <c r="BY131" s="417"/>
      <c r="BZ131" s="417"/>
      <c r="CA131" s="417"/>
      <c r="CB131" s="417"/>
      <c r="CC131" s="417"/>
      <c r="CD131" s="417"/>
      <c r="CE131" s="417"/>
      <c r="CF131" s="417"/>
      <c r="CG131" s="417"/>
      <c r="CH131" s="417"/>
      <c r="CI131" s="417"/>
      <c r="CJ131" s="417"/>
      <c r="CK131" s="417"/>
    </row>
    <row r="132" spans="1:89" x14ac:dyDescent="0.35">
      <c r="A132" s="417"/>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7"/>
      <c r="AY132" s="417"/>
      <c r="AZ132" s="417"/>
      <c r="BA132" s="417"/>
      <c r="BB132" s="417"/>
      <c r="BC132" s="417"/>
      <c r="BD132" s="417"/>
      <c r="BE132" s="417"/>
      <c r="BF132" s="417"/>
      <c r="BG132" s="417"/>
      <c r="BH132" s="417"/>
      <c r="BI132" s="417"/>
      <c r="BJ132" s="417"/>
      <c r="BK132" s="417"/>
      <c r="BL132" s="417"/>
      <c r="BM132" s="417"/>
      <c r="BN132" s="417"/>
      <c r="BO132" s="417"/>
      <c r="BP132" s="417"/>
      <c r="BQ132" s="417"/>
      <c r="BR132" s="417"/>
      <c r="BS132" s="417"/>
      <c r="BT132" s="417"/>
      <c r="BU132" s="417"/>
      <c r="BV132" s="417"/>
      <c r="BW132" s="417"/>
      <c r="BX132" s="417"/>
      <c r="BY132" s="417"/>
      <c r="BZ132" s="417"/>
      <c r="CA132" s="417"/>
      <c r="CB132" s="417"/>
      <c r="CC132" s="417"/>
      <c r="CD132" s="417"/>
      <c r="CE132" s="417"/>
      <c r="CF132" s="417"/>
      <c r="CG132" s="417"/>
      <c r="CH132" s="417"/>
      <c r="CI132" s="417"/>
      <c r="CJ132" s="417"/>
      <c r="CK132" s="417"/>
    </row>
    <row r="133" spans="1:89" x14ac:dyDescent="0.35">
      <c r="A133" s="417"/>
      <c r="B133" s="417"/>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7"/>
      <c r="AY133" s="417"/>
      <c r="AZ133" s="417"/>
      <c r="BA133" s="417"/>
      <c r="BB133" s="417"/>
      <c r="BC133" s="417"/>
      <c r="BD133" s="417"/>
      <c r="BE133" s="417"/>
      <c r="BF133" s="417"/>
      <c r="BG133" s="417"/>
      <c r="BH133" s="417"/>
      <c r="BI133" s="417"/>
      <c r="BJ133" s="417"/>
      <c r="BK133" s="417"/>
      <c r="BL133" s="417"/>
      <c r="BM133" s="417"/>
      <c r="BN133" s="417"/>
      <c r="BO133" s="417"/>
      <c r="BP133" s="417"/>
      <c r="BQ133" s="417"/>
      <c r="BR133" s="417"/>
      <c r="BS133" s="417"/>
      <c r="BT133" s="417"/>
      <c r="BU133" s="417"/>
      <c r="BV133" s="417"/>
      <c r="BW133" s="417"/>
      <c r="BX133" s="417"/>
      <c r="BY133" s="417"/>
      <c r="BZ133" s="417"/>
      <c r="CA133" s="417"/>
      <c r="CB133" s="417"/>
      <c r="CC133" s="417"/>
      <c r="CD133" s="417"/>
      <c r="CE133" s="417"/>
      <c r="CF133" s="417"/>
      <c r="CG133" s="417"/>
      <c r="CH133" s="417"/>
      <c r="CI133" s="417"/>
      <c r="CJ133" s="417"/>
      <c r="CK133" s="417"/>
    </row>
    <row r="134" spans="1:89" x14ac:dyDescent="0.35">
      <c r="A134" s="417"/>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17"/>
      <c r="BC134" s="417"/>
      <c r="BD134" s="417"/>
      <c r="BE134" s="417"/>
      <c r="BF134" s="417"/>
      <c r="BG134" s="417"/>
      <c r="BH134" s="417"/>
      <c r="BI134" s="417"/>
      <c r="BJ134" s="417"/>
      <c r="BK134" s="417"/>
      <c r="BL134" s="417"/>
      <c r="BM134" s="417"/>
      <c r="BN134" s="417"/>
      <c r="BO134" s="417"/>
      <c r="BP134" s="417"/>
      <c r="BQ134" s="417"/>
      <c r="BR134" s="417"/>
      <c r="BS134" s="417"/>
      <c r="BT134" s="417"/>
      <c r="BU134" s="417"/>
      <c r="BV134" s="417"/>
      <c r="BW134" s="417"/>
      <c r="BX134" s="417"/>
      <c r="BY134" s="417"/>
      <c r="BZ134" s="417"/>
      <c r="CA134" s="417"/>
      <c r="CB134" s="417"/>
      <c r="CC134" s="417"/>
      <c r="CD134" s="417"/>
      <c r="CE134" s="417"/>
      <c r="CF134" s="417"/>
      <c r="CG134" s="417"/>
      <c r="CH134" s="417"/>
      <c r="CI134" s="417"/>
      <c r="CJ134" s="417"/>
      <c r="CK134" s="417"/>
    </row>
    <row r="135" spans="1:89" x14ac:dyDescent="0.35">
      <c r="A135" s="417"/>
      <c r="B135" s="417"/>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c r="AE135" s="417"/>
      <c r="AF135" s="417"/>
      <c r="AG135" s="417"/>
      <c r="AH135" s="417"/>
      <c r="AI135" s="417"/>
      <c r="AJ135" s="417"/>
      <c r="AK135" s="417"/>
      <c r="AL135" s="417"/>
      <c r="AM135" s="417"/>
      <c r="AN135" s="417"/>
      <c r="AO135" s="417"/>
      <c r="AP135" s="417"/>
      <c r="AQ135" s="417"/>
      <c r="AR135" s="417"/>
      <c r="AS135" s="417"/>
      <c r="AT135" s="417"/>
      <c r="AU135" s="417"/>
      <c r="AV135" s="417"/>
      <c r="AW135" s="417"/>
      <c r="AX135" s="417"/>
      <c r="AY135" s="417"/>
      <c r="AZ135" s="417"/>
      <c r="BA135" s="417"/>
      <c r="BB135" s="417"/>
      <c r="BC135" s="417"/>
      <c r="BD135" s="417"/>
      <c r="BE135" s="417"/>
      <c r="BF135" s="417"/>
      <c r="BG135" s="417"/>
      <c r="BH135" s="417"/>
      <c r="BI135" s="417"/>
      <c r="BJ135" s="417"/>
      <c r="BK135" s="417"/>
      <c r="BL135" s="417"/>
      <c r="BM135" s="417"/>
      <c r="BN135" s="417"/>
      <c r="BO135" s="417"/>
      <c r="BP135" s="417"/>
      <c r="BQ135" s="417"/>
      <c r="BR135" s="417"/>
      <c r="BS135" s="417"/>
      <c r="BT135" s="417"/>
      <c r="BU135" s="417"/>
      <c r="BV135" s="417"/>
      <c r="BW135" s="417"/>
      <c r="BX135" s="417"/>
      <c r="BY135" s="417"/>
      <c r="BZ135" s="417"/>
      <c r="CA135" s="417"/>
      <c r="CB135" s="417"/>
      <c r="CC135" s="417"/>
      <c r="CD135" s="417"/>
      <c r="CE135" s="417"/>
      <c r="CF135" s="417"/>
      <c r="CG135" s="417"/>
      <c r="CH135" s="417"/>
      <c r="CI135" s="417"/>
      <c r="CJ135" s="417"/>
      <c r="CK135" s="417"/>
    </row>
    <row r="136" spans="1:89" x14ac:dyDescent="0.35">
      <c r="A136" s="417"/>
      <c r="B136" s="417"/>
      <c r="C136" s="417"/>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7"/>
      <c r="AD136" s="417"/>
      <c r="AE136" s="417"/>
      <c r="AF136" s="417"/>
      <c r="AG136" s="417"/>
      <c r="AH136" s="417"/>
      <c r="AI136" s="417"/>
      <c r="AJ136" s="417"/>
      <c r="AK136" s="417"/>
      <c r="AL136" s="417"/>
      <c r="AM136" s="417"/>
      <c r="AN136" s="417"/>
      <c r="AO136" s="417"/>
      <c r="AP136" s="417"/>
      <c r="AQ136" s="417"/>
      <c r="AR136" s="417"/>
      <c r="AS136" s="417"/>
      <c r="AT136" s="417"/>
      <c r="AU136" s="417"/>
      <c r="AV136" s="417"/>
      <c r="AW136" s="417"/>
      <c r="AX136" s="417"/>
      <c r="AY136" s="417"/>
      <c r="AZ136" s="417"/>
      <c r="BA136" s="417"/>
      <c r="BB136" s="417"/>
      <c r="BC136" s="417"/>
      <c r="BD136" s="417"/>
      <c r="BE136" s="417"/>
      <c r="BF136" s="417"/>
      <c r="BG136" s="417"/>
      <c r="BH136" s="417"/>
      <c r="BI136" s="417"/>
      <c r="BJ136" s="417"/>
      <c r="BK136" s="417"/>
      <c r="BL136" s="417"/>
      <c r="BM136" s="417"/>
      <c r="BN136" s="417"/>
      <c r="BO136" s="417"/>
      <c r="BP136" s="417"/>
      <c r="BQ136" s="417"/>
      <c r="BR136" s="417"/>
      <c r="BS136" s="417"/>
      <c r="BT136" s="417"/>
      <c r="BU136" s="417"/>
      <c r="BV136" s="417"/>
      <c r="BW136" s="417"/>
      <c r="BX136" s="417"/>
      <c r="BY136" s="417"/>
      <c r="BZ136" s="417"/>
      <c r="CA136" s="417"/>
      <c r="CB136" s="417"/>
      <c r="CC136" s="417"/>
      <c r="CD136" s="417"/>
      <c r="CE136" s="417"/>
      <c r="CF136" s="417"/>
      <c r="CG136" s="417"/>
      <c r="CH136" s="417"/>
      <c r="CI136" s="417"/>
      <c r="CJ136" s="417"/>
      <c r="CK136" s="417"/>
    </row>
    <row r="137" spans="1:89" x14ac:dyDescent="0.35">
      <c r="A137" s="417"/>
      <c r="B137" s="417"/>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7"/>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c r="BN137" s="417"/>
      <c r="BO137" s="417"/>
      <c r="BP137" s="417"/>
      <c r="BQ137" s="417"/>
      <c r="BR137" s="417"/>
      <c r="BS137" s="417"/>
      <c r="BT137" s="417"/>
      <c r="BU137" s="417"/>
      <c r="BV137" s="417"/>
      <c r="BW137" s="417"/>
      <c r="BX137" s="417"/>
      <c r="BY137" s="417"/>
      <c r="BZ137" s="417"/>
      <c r="CA137" s="417"/>
      <c r="CB137" s="417"/>
      <c r="CC137" s="417"/>
      <c r="CD137" s="417"/>
      <c r="CE137" s="417"/>
      <c r="CF137" s="417"/>
      <c r="CG137" s="417"/>
      <c r="CH137" s="417"/>
      <c r="CI137" s="417"/>
      <c r="CJ137" s="417"/>
      <c r="CK137" s="417"/>
    </row>
    <row r="138" spans="1:89" x14ac:dyDescent="0.35">
      <c r="A138" s="417"/>
      <c r="B138" s="417"/>
      <c r="C138" s="417"/>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17"/>
      <c r="BH138" s="417"/>
      <c r="BI138" s="417"/>
      <c r="BJ138" s="417"/>
      <c r="BK138" s="417"/>
      <c r="BL138" s="417"/>
      <c r="BM138" s="417"/>
      <c r="BN138" s="417"/>
      <c r="BO138" s="417"/>
      <c r="BP138" s="417"/>
      <c r="BQ138" s="417"/>
      <c r="BR138" s="417"/>
      <c r="BS138" s="417"/>
      <c r="BT138" s="417"/>
      <c r="BU138" s="417"/>
      <c r="BV138" s="417"/>
      <c r="BW138" s="417"/>
      <c r="BX138" s="417"/>
      <c r="BY138" s="417"/>
      <c r="BZ138" s="417"/>
      <c r="CA138" s="417"/>
      <c r="CB138" s="417"/>
      <c r="CC138" s="417"/>
      <c r="CD138" s="417"/>
      <c r="CE138" s="417"/>
      <c r="CF138" s="417"/>
      <c r="CG138" s="417"/>
      <c r="CH138" s="417"/>
      <c r="CI138" s="417"/>
      <c r="CJ138" s="417"/>
      <c r="CK138" s="417"/>
    </row>
    <row r="139" spans="1:89" x14ac:dyDescent="0.35">
      <c r="A139" s="417"/>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7"/>
      <c r="BG139" s="417"/>
      <c r="BH139" s="417"/>
      <c r="BI139" s="417"/>
      <c r="BJ139" s="417"/>
      <c r="BK139" s="417"/>
      <c r="BL139" s="417"/>
      <c r="BM139" s="417"/>
      <c r="BN139" s="417"/>
      <c r="BO139" s="417"/>
      <c r="BP139" s="417"/>
      <c r="BQ139" s="417"/>
      <c r="BR139" s="417"/>
      <c r="BS139" s="417"/>
      <c r="BT139" s="417"/>
      <c r="BU139" s="417"/>
      <c r="BV139" s="417"/>
      <c r="BW139" s="417"/>
      <c r="BX139" s="417"/>
      <c r="BY139" s="417"/>
      <c r="BZ139" s="417"/>
      <c r="CA139" s="417"/>
      <c r="CB139" s="417"/>
      <c r="CC139" s="417"/>
      <c r="CD139" s="417"/>
      <c r="CE139" s="417"/>
      <c r="CF139" s="417"/>
      <c r="CG139" s="417"/>
      <c r="CH139" s="417"/>
      <c r="CI139" s="417"/>
      <c r="CJ139" s="417"/>
      <c r="CK139" s="417"/>
    </row>
    <row r="140" spans="1:89" x14ac:dyDescent="0.35">
      <c r="A140" s="417"/>
      <c r="B140" s="417"/>
      <c r="C140" s="417"/>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17"/>
      <c r="AE140" s="417"/>
      <c r="AF140" s="417"/>
      <c r="AG140" s="417"/>
      <c r="AH140" s="417"/>
      <c r="AI140" s="417"/>
      <c r="AJ140" s="417"/>
      <c r="AK140" s="417"/>
      <c r="AL140" s="417"/>
      <c r="AM140" s="417"/>
      <c r="AN140" s="417"/>
      <c r="AO140" s="417"/>
      <c r="AP140" s="417"/>
      <c r="AQ140" s="417"/>
      <c r="AR140" s="417"/>
      <c r="AS140" s="417"/>
      <c r="AT140" s="417"/>
      <c r="AU140" s="417"/>
      <c r="AV140" s="417"/>
      <c r="AW140" s="417"/>
      <c r="AX140" s="417"/>
      <c r="AY140" s="417"/>
      <c r="AZ140" s="417"/>
      <c r="BA140" s="417"/>
      <c r="BB140" s="417"/>
      <c r="BC140" s="417"/>
      <c r="BD140" s="417"/>
      <c r="BE140" s="417"/>
      <c r="BF140" s="417"/>
      <c r="BG140" s="417"/>
      <c r="BH140" s="417"/>
      <c r="BI140" s="417"/>
      <c r="BJ140" s="417"/>
      <c r="BK140" s="417"/>
      <c r="BL140" s="417"/>
      <c r="BM140" s="417"/>
      <c r="BN140" s="417"/>
      <c r="BO140" s="417"/>
      <c r="BP140" s="417"/>
      <c r="BQ140" s="417"/>
      <c r="BR140" s="417"/>
      <c r="BS140" s="417"/>
      <c r="BT140" s="417"/>
      <c r="BU140" s="417"/>
      <c r="BV140" s="417"/>
      <c r="BW140" s="417"/>
      <c r="BX140" s="417"/>
      <c r="BY140" s="417"/>
      <c r="BZ140" s="417"/>
      <c r="CA140" s="417"/>
      <c r="CB140" s="417"/>
      <c r="CC140" s="417"/>
      <c r="CD140" s="417"/>
      <c r="CE140" s="417"/>
      <c r="CF140" s="417"/>
      <c r="CG140" s="417"/>
      <c r="CH140" s="417"/>
      <c r="CI140" s="417"/>
      <c r="CJ140" s="417"/>
      <c r="CK140" s="417"/>
    </row>
    <row r="141" spans="1:89" x14ac:dyDescent="0.35">
      <c r="A141" s="417"/>
      <c r="B141" s="417"/>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7"/>
      <c r="AZ141" s="417"/>
      <c r="BA141" s="417"/>
      <c r="BB141" s="417"/>
      <c r="BC141" s="417"/>
      <c r="BD141" s="417"/>
      <c r="BE141" s="417"/>
      <c r="BF141" s="417"/>
      <c r="BG141" s="417"/>
      <c r="BH141" s="417"/>
      <c r="BI141" s="417"/>
      <c r="BJ141" s="417"/>
      <c r="BK141" s="417"/>
      <c r="BL141" s="417"/>
      <c r="BM141" s="417"/>
      <c r="BN141" s="417"/>
      <c r="BO141" s="417"/>
      <c r="BP141" s="417"/>
      <c r="BQ141" s="417"/>
      <c r="BR141" s="417"/>
      <c r="BS141" s="417"/>
      <c r="BT141" s="417"/>
      <c r="BU141" s="417"/>
      <c r="BV141" s="417"/>
      <c r="BW141" s="417"/>
      <c r="BX141" s="417"/>
      <c r="BY141" s="417"/>
      <c r="BZ141" s="417"/>
      <c r="CA141" s="417"/>
      <c r="CB141" s="417"/>
      <c r="CC141" s="417"/>
      <c r="CD141" s="417"/>
      <c r="CE141" s="417"/>
      <c r="CF141" s="417"/>
      <c r="CG141" s="417"/>
      <c r="CH141" s="417"/>
      <c r="CI141" s="417"/>
      <c r="CJ141" s="417"/>
      <c r="CK141" s="417"/>
    </row>
    <row r="142" spans="1:89" x14ac:dyDescent="0.35">
      <c r="A142" s="417"/>
      <c r="B142" s="417"/>
      <c r="C142" s="417"/>
      <c r="D142" s="417"/>
      <c r="E142" s="417"/>
      <c r="F142" s="417"/>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417"/>
      <c r="AC142" s="417"/>
      <c r="AD142" s="417"/>
      <c r="AE142" s="417"/>
      <c r="AF142" s="417"/>
      <c r="AG142" s="417"/>
      <c r="AH142" s="417"/>
      <c r="AI142" s="417"/>
      <c r="AJ142" s="417"/>
      <c r="AK142" s="417"/>
      <c r="AL142" s="417"/>
      <c r="AM142" s="417"/>
      <c r="AN142" s="417"/>
      <c r="AO142" s="417"/>
      <c r="AP142" s="417"/>
      <c r="AQ142" s="417"/>
      <c r="AR142" s="417"/>
      <c r="AS142" s="417"/>
      <c r="AT142" s="417"/>
      <c r="AU142" s="417"/>
      <c r="AV142" s="417"/>
      <c r="AW142" s="417"/>
      <c r="AX142" s="417"/>
      <c r="AY142" s="417"/>
      <c r="AZ142" s="417"/>
      <c r="BA142" s="417"/>
      <c r="BB142" s="417"/>
      <c r="BC142" s="417"/>
      <c r="BD142" s="417"/>
      <c r="BE142" s="417"/>
      <c r="BF142" s="417"/>
      <c r="BG142" s="417"/>
      <c r="BH142" s="417"/>
      <c r="BI142" s="417"/>
      <c r="BJ142" s="417"/>
      <c r="BK142" s="417"/>
      <c r="BL142" s="417"/>
      <c r="BM142" s="417"/>
      <c r="BN142" s="417"/>
      <c r="BO142" s="417"/>
      <c r="BP142" s="417"/>
      <c r="BQ142" s="417"/>
      <c r="BR142" s="417"/>
      <c r="BS142" s="417"/>
      <c r="BT142" s="417"/>
      <c r="BU142" s="417"/>
      <c r="BV142" s="417"/>
      <c r="BW142" s="417"/>
      <c r="BX142" s="417"/>
      <c r="BY142" s="417"/>
      <c r="BZ142" s="417"/>
      <c r="CA142" s="417"/>
      <c r="CB142" s="417"/>
      <c r="CC142" s="417"/>
      <c r="CD142" s="417"/>
      <c r="CE142" s="417"/>
      <c r="CF142" s="417"/>
      <c r="CG142" s="417"/>
      <c r="CH142" s="417"/>
      <c r="CI142" s="417"/>
      <c r="CJ142" s="417"/>
      <c r="CK142" s="417"/>
    </row>
    <row r="143" spans="1:89" x14ac:dyDescent="0.35">
      <c r="A143" s="417"/>
      <c r="B143" s="417"/>
      <c r="C143" s="417"/>
      <c r="D143" s="417"/>
      <c r="E143" s="417"/>
      <c r="F143" s="417"/>
      <c r="G143" s="417"/>
      <c r="H143" s="417"/>
      <c r="I143" s="417"/>
      <c r="J143" s="417"/>
      <c r="K143" s="417"/>
      <c r="L143" s="417"/>
      <c r="M143" s="417"/>
      <c r="N143" s="417"/>
      <c r="O143" s="417"/>
      <c r="P143" s="417"/>
      <c r="Q143" s="417"/>
      <c r="R143" s="417"/>
      <c r="S143" s="417"/>
      <c r="T143" s="417"/>
      <c r="U143" s="417"/>
      <c r="V143" s="417"/>
      <c r="W143" s="417"/>
      <c r="X143" s="417"/>
      <c r="Y143" s="417"/>
      <c r="Z143" s="417"/>
      <c r="AA143" s="417"/>
      <c r="AB143" s="417"/>
      <c r="AC143" s="417"/>
      <c r="AD143" s="417"/>
      <c r="AE143" s="417"/>
      <c r="AF143" s="417"/>
      <c r="AG143" s="417"/>
      <c r="AH143" s="417"/>
      <c r="AI143" s="417"/>
      <c r="AJ143" s="417"/>
      <c r="AK143" s="417"/>
      <c r="AL143" s="417"/>
      <c r="AM143" s="417"/>
      <c r="AN143" s="417"/>
      <c r="AO143" s="417"/>
      <c r="AP143" s="417"/>
      <c r="AQ143" s="417"/>
      <c r="AR143" s="417"/>
      <c r="AS143" s="417"/>
      <c r="AT143" s="417"/>
      <c r="AU143" s="417"/>
      <c r="AV143" s="417"/>
      <c r="AW143" s="417"/>
      <c r="AX143" s="417"/>
      <c r="AY143" s="417"/>
      <c r="AZ143" s="417"/>
      <c r="BA143" s="417"/>
      <c r="BB143" s="417"/>
      <c r="BC143" s="417"/>
      <c r="BD143" s="417"/>
      <c r="BE143" s="417"/>
      <c r="BF143" s="417"/>
      <c r="BG143" s="417"/>
      <c r="BH143" s="417"/>
      <c r="BI143" s="417"/>
      <c r="BJ143" s="417"/>
      <c r="BK143" s="417"/>
      <c r="BL143" s="417"/>
      <c r="BM143" s="417"/>
      <c r="BN143" s="417"/>
      <c r="BO143" s="417"/>
      <c r="BP143" s="417"/>
      <c r="BQ143" s="417"/>
      <c r="BR143" s="417"/>
      <c r="BS143" s="417"/>
      <c r="BT143" s="417"/>
      <c r="BU143" s="417"/>
      <c r="BV143" s="417"/>
      <c r="BW143" s="417"/>
      <c r="BX143" s="417"/>
      <c r="BY143" s="417"/>
      <c r="BZ143" s="417"/>
      <c r="CA143" s="417"/>
      <c r="CB143" s="417"/>
      <c r="CC143" s="417"/>
      <c r="CD143" s="417"/>
      <c r="CE143" s="417"/>
      <c r="CF143" s="417"/>
      <c r="CG143" s="417"/>
      <c r="CH143" s="417"/>
      <c r="CI143" s="417"/>
      <c r="CJ143" s="417"/>
      <c r="CK143" s="417"/>
    </row>
    <row r="144" spans="1:89" x14ac:dyDescent="0.35">
      <c r="A144" s="417"/>
      <c r="B144" s="417"/>
      <c r="C144" s="417"/>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417"/>
      <c r="AM144" s="417"/>
      <c r="AN144" s="417"/>
      <c r="AO144" s="417"/>
      <c r="AP144" s="417"/>
      <c r="AQ144" s="417"/>
      <c r="AR144" s="417"/>
      <c r="AS144" s="417"/>
      <c r="AT144" s="417"/>
      <c r="AU144" s="417"/>
      <c r="AV144" s="417"/>
      <c r="AW144" s="417"/>
      <c r="AX144" s="417"/>
      <c r="AY144" s="417"/>
      <c r="AZ144" s="417"/>
      <c r="BA144" s="417"/>
      <c r="BB144" s="417"/>
      <c r="BC144" s="417"/>
      <c r="BD144" s="417"/>
      <c r="BE144" s="417"/>
      <c r="BF144" s="417"/>
      <c r="BG144" s="417"/>
      <c r="BH144" s="417"/>
      <c r="BI144" s="417"/>
      <c r="BJ144" s="417"/>
      <c r="BK144" s="417"/>
      <c r="BL144" s="417"/>
      <c r="BM144" s="417"/>
      <c r="BN144" s="417"/>
      <c r="BO144" s="417"/>
      <c r="BP144" s="417"/>
      <c r="BQ144" s="417"/>
      <c r="BR144" s="417"/>
      <c r="BS144" s="417"/>
      <c r="BT144" s="417"/>
      <c r="BU144" s="417"/>
      <c r="BV144" s="417"/>
      <c r="BW144" s="417"/>
      <c r="BX144" s="417"/>
      <c r="BY144" s="417"/>
      <c r="BZ144" s="417"/>
      <c r="CA144" s="417"/>
      <c r="CB144" s="417"/>
      <c r="CC144" s="417"/>
      <c r="CD144" s="417"/>
      <c r="CE144" s="417"/>
      <c r="CF144" s="417"/>
      <c r="CG144" s="417"/>
      <c r="CH144" s="417"/>
      <c r="CI144" s="417"/>
      <c r="CJ144" s="417"/>
      <c r="CK144" s="417"/>
    </row>
    <row r="145" spans="1:89" x14ac:dyDescent="0.35">
      <c r="A145" s="417"/>
      <c r="B145" s="417"/>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7"/>
      <c r="Y145" s="417"/>
      <c r="Z145" s="417"/>
      <c r="AA145" s="417"/>
      <c r="AB145" s="417"/>
      <c r="AC145" s="417"/>
      <c r="AD145" s="417"/>
      <c r="AE145" s="417"/>
      <c r="AF145" s="417"/>
      <c r="AG145" s="417"/>
      <c r="AH145" s="417"/>
      <c r="AI145" s="417"/>
      <c r="AJ145" s="417"/>
      <c r="AK145" s="417"/>
      <c r="AL145" s="417"/>
      <c r="AM145" s="417"/>
      <c r="AN145" s="417"/>
      <c r="AO145" s="417"/>
      <c r="AP145" s="417"/>
      <c r="AQ145" s="417"/>
      <c r="AR145" s="417"/>
      <c r="AS145" s="417"/>
      <c r="AT145" s="417"/>
      <c r="AU145" s="417"/>
      <c r="AV145" s="417"/>
      <c r="AW145" s="417"/>
      <c r="AX145" s="417"/>
      <c r="AY145" s="417"/>
      <c r="AZ145" s="417"/>
      <c r="BA145" s="417"/>
      <c r="BB145" s="417"/>
      <c r="BC145" s="417"/>
      <c r="BD145" s="417"/>
      <c r="BE145" s="417"/>
      <c r="BF145" s="417"/>
      <c r="BG145" s="417"/>
      <c r="BH145" s="417"/>
      <c r="BI145" s="417"/>
      <c r="BJ145" s="417"/>
      <c r="BK145" s="417"/>
      <c r="BL145" s="417"/>
      <c r="BM145" s="417"/>
      <c r="BN145" s="417"/>
      <c r="BO145" s="417"/>
      <c r="BP145" s="417"/>
      <c r="BQ145" s="417"/>
      <c r="BR145" s="417"/>
      <c r="BS145" s="417"/>
      <c r="BT145" s="417"/>
      <c r="BU145" s="417"/>
      <c r="BV145" s="417"/>
      <c r="BW145" s="417"/>
      <c r="BX145" s="417"/>
      <c r="BY145" s="417"/>
      <c r="BZ145" s="417"/>
      <c r="CA145" s="417"/>
      <c r="CB145" s="417"/>
      <c r="CC145" s="417"/>
      <c r="CD145" s="417"/>
      <c r="CE145" s="417"/>
      <c r="CF145" s="417"/>
      <c r="CG145" s="417"/>
      <c r="CH145" s="417"/>
      <c r="CI145" s="417"/>
      <c r="CJ145" s="417"/>
      <c r="CK145" s="417"/>
    </row>
    <row r="146" spans="1:89" x14ac:dyDescent="0.35">
      <c r="A146" s="417"/>
      <c r="B146" s="417"/>
      <c r="C146" s="417"/>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7"/>
      <c r="AD146" s="417"/>
      <c r="AE146" s="417"/>
      <c r="AF146" s="417"/>
      <c r="AG146" s="417"/>
      <c r="AH146" s="417"/>
      <c r="AI146" s="417"/>
      <c r="AJ146" s="417"/>
      <c r="AK146" s="417"/>
      <c r="AL146" s="417"/>
      <c r="AM146" s="417"/>
      <c r="AN146" s="417"/>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R146" s="417"/>
      <c r="BS146" s="417"/>
      <c r="BT146" s="417"/>
      <c r="BU146" s="417"/>
      <c r="BV146" s="417"/>
      <c r="BW146" s="417"/>
      <c r="BX146" s="417"/>
      <c r="BY146" s="417"/>
      <c r="BZ146" s="417"/>
      <c r="CA146" s="417"/>
      <c r="CB146" s="417"/>
      <c r="CC146" s="417"/>
      <c r="CD146" s="417"/>
      <c r="CE146" s="417"/>
      <c r="CF146" s="417"/>
      <c r="CG146" s="417"/>
      <c r="CH146" s="417"/>
      <c r="CI146" s="417"/>
      <c r="CJ146" s="417"/>
      <c r="CK146" s="417"/>
    </row>
    <row r="147" spans="1:89" x14ac:dyDescent="0.35">
      <c r="A147" s="417"/>
      <c r="B147" s="417"/>
      <c r="C147" s="417"/>
      <c r="D147" s="417"/>
      <c r="E147" s="417"/>
      <c r="F147" s="417"/>
      <c r="G147" s="417"/>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R147" s="417"/>
      <c r="BS147" s="417"/>
      <c r="BT147" s="417"/>
      <c r="BU147" s="417"/>
      <c r="BV147" s="417"/>
      <c r="BW147" s="417"/>
      <c r="BX147" s="417"/>
      <c r="BY147" s="417"/>
      <c r="BZ147" s="417"/>
      <c r="CA147" s="417"/>
      <c r="CB147" s="417"/>
      <c r="CC147" s="417"/>
      <c r="CD147" s="417"/>
      <c r="CE147" s="417"/>
      <c r="CF147" s="417"/>
      <c r="CG147" s="417"/>
      <c r="CH147" s="417"/>
      <c r="CI147" s="417"/>
      <c r="CJ147" s="417"/>
      <c r="CK147" s="417"/>
    </row>
    <row r="148" spans="1:89" x14ac:dyDescent="0.35">
      <c r="A148" s="417"/>
      <c r="B148" s="417"/>
      <c r="C148" s="417"/>
      <c r="D148" s="417"/>
      <c r="E148" s="417"/>
      <c r="F148" s="417"/>
      <c r="G148" s="417"/>
      <c r="H148" s="417"/>
      <c r="I148" s="417"/>
      <c r="J148" s="417"/>
      <c r="K148" s="417"/>
      <c r="L148" s="417"/>
      <c r="M148" s="417"/>
      <c r="N148" s="417"/>
      <c r="O148" s="417"/>
      <c r="P148" s="417"/>
      <c r="Q148" s="417"/>
      <c r="R148" s="417"/>
      <c r="S148" s="417"/>
      <c r="T148" s="417"/>
      <c r="U148" s="417"/>
      <c r="V148" s="417"/>
      <c r="W148" s="417"/>
      <c r="X148" s="417"/>
      <c r="Y148" s="417"/>
      <c r="Z148" s="417"/>
      <c r="AA148" s="417"/>
      <c r="AB148" s="417"/>
      <c r="AC148" s="417"/>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417"/>
      <c r="AY148" s="417"/>
      <c r="AZ148" s="417"/>
      <c r="BA148" s="417"/>
      <c r="BB148" s="417"/>
      <c r="BC148" s="417"/>
      <c r="BD148" s="417"/>
      <c r="BE148" s="417"/>
      <c r="BF148" s="417"/>
      <c r="BG148" s="417"/>
      <c r="BH148" s="417"/>
      <c r="BI148" s="417"/>
      <c r="BJ148" s="417"/>
      <c r="BK148" s="417"/>
      <c r="BL148" s="417"/>
      <c r="BM148" s="417"/>
      <c r="BN148" s="417"/>
      <c r="BO148" s="417"/>
      <c r="BP148" s="417"/>
      <c r="BQ148" s="417"/>
      <c r="BR148" s="417"/>
      <c r="BS148" s="417"/>
      <c r="BT148" s="417"/>
      <c r="BU148" s="417"/>
      <c r="BV148" s="417"/>
      <c r="BW148" s="417"/>
      <c r="BX148" s="417"/>
      <c r="BY148" s="417"/>
      <c r="BZ148" s="417"/>
      <c r="CA148" s="417"/>
      <c r="CB148" s="417"/>
      <c r="CC148" s="417"/>
      <c r="CD148" s="417"/>
      <c r="CE148" s="417"/>
      <c r="CF148" s="417"/>
      <c r="CG148" s="417"/>
      <c r="CH148" s="417"/>
      <c r="CI148" s="417"/>
      <c r="CJ148" s="417"/>
      <c r="CK148" s="417"/>
    </row>
    <row r="149" spans="1:89" x14ac:dyDescent="0.35">
      <c r="A149" s="417"/>
      <c r="B149" s="417"/>
      <c r="C149" s="417"/>
      <c r="D149" s="417"/>
      <c r="E149" s="417"/>
      <c r="F149" s="417"/>
      <c r="G149" s="417"/>
      <c r="H149" s="417"/>
      <c r="I149" s="417"/>
      <c r="J149" s="417"/>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c r="BN149" s="417"/>
      <c r="BO149" s="417"/>
      <c r="BP149" s="417"/>
      <c r="BQ149" s="417"/>
      <c r="BR149" s="417"/>
      <c r="BS149" s="417"/>
      <c r="BT149" s="417"/>
      <c r="BU149" s="417"/>
      <c r="BV149" s="417"/>
      <c r="BW149" s="417"/>
      <c r="BX149" s="417"/>
      <c r="BY149" s="417"/>
      <c r="BZ149" s="417"/>
      <c r="CA149" s="417"/>
      <c r="CB149" s="417"/>
      <c r="CC149" s="417"/>
      <c r="CD149" s="417"/>
      <c r="CE149" s="417"/>
      <c r="CF149" s="417"/>
      <c r="CG149" s="417"/>
      <c r="CH149" s="417"/>
      <c r="CI149" s="417"/>
      <c r="CJ149" s="417"/>
      <c r="CK149" s="417"/>
    </row>
    <row r="150" spans="1:89" x14ac:dyDescent="0.35">
      <c r="A150" s="417"/>
      <c r="B150" s="417"/>
      <c r="C150" s="417"/>
      <c r="D150" s="417"/>
      <c r="E150" s="417"/>
      <c r="F150" s="417"/>
      <c r="G150" s="417"/>
      <c r="H150" s="417"/>
      <c r="I150" s="417"/>
      <c r="J150" s="417"/>
      <c r="K150" s="417"/>
      <c r="L150" s="417"/>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R150" s="417"/>
      <c r="BS150" s="417"/>
      <c r="BT150" s="417"/>
      <c r="BU150" s="417"/>
      <c r="BV150" s="417"/>
      <c r="BW150" s="417"/>
      <c r="BX150" s="417"/>
      <c r="BY150" s="417"/>
      <c r="BZ150" s="417"/>
      <c r="CA150" s="417"/>
      <c r="CB150" s="417"/>
      <c r="CC150" s="417"/>
      <c r="CD150" s="417"/>
      <c r="CE150" s="417"/>
      <c r="CF150" s="417"/>
      <c r="CG150" s="417"/>
      <c r="CH150" s="417"/>
      <c r="CI150" s="417"/>
      <c r="CJ150" s="417"/>
      <c r="CK150" s="417"/>
    </row>
    <row r="151" spans="1:89" x14ac:dyDescent="0.35">
      <c r="A151" s="417"/>
      <c r="B151" s="417"/>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7"/>
      <c r="BN151" s="417"/>
      <c r="BO151" s="417"/>
      <c r="BP151" s="417"/>
      <c r="BQ151" s="417"/>
      <c r="BR151" s="417"/>
      <c r="BS151" s="417"/>
      <c r="BT151" s="417"/>
      <c r="BU151" s="417"/>
      <c r="BV151" s="417"/>
      <c r="BW151" s="417"/>
      <c r="BX151" s="417"/>
      <c r="BY151" s="417"/>
      <c r="BZ151" s="417"/>
      <c r="CA151" s="417"/>
      <c r="CB151" s="417"/>
      <c r="CC151" s="417"/>
      <c r="CD151" s="417"/>
      <c r="CE151" s="417"/>
      <c r="CF151" s="417"/>
      <c r="CG151" s="417"/>
      <c r="CH151" s="417"/>
      <c r="CI151" s="417"/>
      <c r="CJ151" s="417"/>
      <c r="CK151" s="417"/>
    </row>
    <row r="152" spans="1:89" x14ac:dyDescent="0.35">
      <c r="A152" s="417"/>
      <c r="B152" s="417"/>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R152" s="417"/>
      <c r="BS152" s="417"/>
      <c r="BT152" s="417"/>
      <c r="BU152" s="417"/>
      <c r="BV152" s="417"/>
      <c r="BW152" s="417"/>
      <c r="BX152" s="417"/>
      <c r="BY152" s="417"/>
      <c r="BZ152" s="417"/>
      <c r="CA152" s="417"/>
      <c r="CB152" s="417"/>
      <c r="CC152" s="417"/>
      <c r="CD152" s="417"/>
      <c r="CE152" s="417"/>
      <c r="CF152" s="417"/>
      <c r="CG152" s="417"/>
      <c r="CH152" s="417"/>
      <c r="CI152" s="417"/>
      <c r="CJ152" s="417"/>
      <c r="CK152" s="417"/>
    </row>
    <row r="153" spans="1:89" x14ac:dyDescent="0.35">
      <c r="A153" s="417"/>
      <c r="B153" s="417"/>
      <c r="C153" s="417"/>
      <c r="D153" s="417"/>
      <c r="E153" s="417"/>
      <c r="F153" s="417"/>
      <c r="G153" s="417"/>
      <c r="H153" s="417"/>
      <c r="I153" s="417"/>
      <c r="J153" s="417"/>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R153" s="417"/>
      <c r="BS153" s="417"/>
      <c r="BT153" s="417"/>
      <c r="BU153" s="417"/>
      <c r="BV153" s="417"/>
      <c r="BW153" s="417"/>
      <c r="BX153" s="417"/>
      <c r="BY153" s="417"/>
      <c r="BZ153" s="417"/>
      <c r="CA153" s="417"/>
      <c r="CB153" s="417"/>
      <c r="CC153" s="417"/>
      <c r="CD153" s="417"/>
      <c r="CE153" s="417"/>
      <c r="CF153" s="417"/>
      <c r="CG153" s="417"/>
      <c r="CH153" s="417"/>
      <c r="CI153" s="417"/>
      <c r="CJ153" s="417"/>
      <c r="CK153" s="417"/>
    </row>
    <row r="154" spans="1:89" x14ac:dyDescent="0.35">
      <c r="A154" s="417"/>
      <c r="B154" s="417"/>
      <c r="C154" s="417"/>
      <c r="D154" s="417"/>
      <c r="E154" s="417"/>
      <c r="F154" s="417"/>
      <c r="G154" s="417"/>
      <c r="H154" s="417"/>
      <c r="I154" s="417"/>
      <c r="J154" s="417"/>
      <c r="K154" s="417"/>
      <c r="L154" s="417"/>
      <c r="M154" s="417"/>
      <c r="N154" s="417"/>
      <c r="O154" s="417"/>
      <c r="P154" s="417"/>
      <c r="Q154" s="417"/>
      <c r="R154" s="417"/>
      <c r="S154" s="417"/>
      <c r="T154" s="417"/>
      <c r="U154" s="417"/>
      <c r="V154" s="417"/>
      <c r="W154" s="417"/>
      <c r="X154" s="417"/>
      <c r="Y154" s="417"/>
      <c r="Z154" s="417"/>
      <c r="AA154" s="417"/>
      <c r="AB154" s="417"/>
      <c r="AC154" s="417"/>
      <c r="AD154" s="417"/>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7"/>
      <c r="BA154" s="417"/>
      <c r="BB154" s="417"/>
      <c r="BC154" s="417"/>
      <c r="BD154" s="417"/>
      <c r="BE154" s="417"/>
      <c r="BF154" s="417"/>
      <c r="BG154" s="417"/>
      <c r="BH154" s="417"/>
      <c r="BI154" s="417"/>
      <c r="BJ154" s="417"/>
      <c r="BK154" s="417"/>
      <c r="BL154" s="417"/>
      <c r="BM154" s="417"/>
      <c r="BN154" s="417"/>
      <c r="BO154" s="417"/>
      <c r="BP154" s="417"/>
      <c r="BQ154" s="417"/>
      <c r="BR154" s="417"/>
      <c r="BS154" s="417"/>
      <c r="BT154" s="417"/>
      <c r="BU154" s="417"/>
      <c r="BV154" s="417"/>
      <c r="BW154" s="417"/>
      <c r="BX154" s="417"/>
      <c r="BY154" s="417"/>
      <c r="BZ154" s="417"/>
      <c r="CA154" s="417"/>
      <c r="CB154" s="417"/>
      <c r="CC154" s="417"/>
      <c r="CD154" s="417"/>
      <c r="CE154" s="417"/>
      <c r="CF154" s="417"/>
      <c r="CG154" s="417"/>
      <c r="CH154" s="417"/>
      <c r="CI154" s="417"/>
      <c r="CJ154" s="417"/>
      <c r="CK154" s="417"/>
    </row>
    <row r="155" spans="1:89" x14ac:dyDescent="0.35">
      <c r="A155" s="417"/>
      <c r="B155" s="417"/>
      <c r="C155" s="417"/>
      <c r="D155" s="417"/>
      <c r="E155" s="417"/>
      <c r="F155" s="417"/>
      <c r="G155" s="417"/>
      <c r="H155" s="417"/>
      <c r="I155" s="417"/>
      <c r="J155" s="417"/>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R155" s="417"/>
      <c r="BS155" s="417"/>
      <c r="BT155" s="417"/>
      <c r="BU155" s="417"/>
      <c r="BV155" s="417"/>
      <c r="BW155" s="417"/>
      <c r="BX155" s="417"/>
      <c r="BY155" s="417"/>
      <c r="BZ155" s="417"/>
      <c r="CA155" s="417"/>
      <c r="CB155" s="417"/>
      <c r="CC155" s="417"/>
      <c r="CD155" s="417"/>
      <c r="CE155" s="417"/>
      <c r="CF155" s="417"/>
      <c r="CG155" s="417"/>
      <c r="CH155" s="417"/>
      <c r="CI155" s="417"/>
      <c r="CJ155" s="417"/>
      <c r="CK155" s="417"/>
    </row>
    <row r="156" spans="1:89" x14ac:dyDescent="0.35">
      <c r="A156" s="417"/>
      <c r="B156" s="417"/>
      <c r="C156" s="417"/>
      <c r="D156" s="417"/>
      <c r="E156" s="417"/>
      <c r="F156" s="417"/>
      <c r="G156" s="417"/>
      <c r="H156" s="417"/>
      <c r="I156" s="417"/>
      <c r="J156" s="417"/>
      <c r="K156" s="417"/>
      <c r="L156" s="417"/>
      <c r="M156" s="417"/>
      <c r="N156" s="417"/>
      <c r="O156" s="417"/>
      <c r="P156" s="417"/>
      <c r="Q156" s="417"/>
      <c r="R156" s="417"/>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c r="BN156" s="417"/>
      <c r="BO156" s="417"/>
      <c r="BP156" s="417"/>
      <c r="BQ156" s="417"/>
      <c r="BR156" s="417"/>
      <c r="BS156" s="417"/>
      <c r="BT156" s="417"/>
      <c r="BU156" s="417"/>
      <c r="BV156" s="417"/>
      <c r="BW156" s="417"/>
      <c r="BX156" s="417"/>
      <c r="BY156" s="417"/>
      <c r="BZ156" s="417"/>
      <c r="CA156" s="417"/>
      <c r="CB156" s="417"/>
      <c r="CC156" s="417"/>
      <c r="CD156" s="417"/>
      <c r="CE156" s="417"/>
      <c r="CF156" s="417"/>
      <c r="CG156" s="417"/>
      <c r="CH156" s="417"/>
      <c r="CI156" s="417"/>
      <c r="CJ156" s="417"/>
      <c r="CK156" s="417"/>
    </row>
    <row r="157" spans="1:89" x14ac:dyDescent="0.35">
      <c r="A157" s="417"/>
      <c r="B157" s="417"/>
      <c r="C157" s="417"/>
      <c r="D157" s="417"/>
      <c r="E157" s="417"/>
      <c r="F157" s="417"/>
      <c r="G157" s="417"/>
      <c r="H157" s="417"/>
      <c r="I157" s="417"/>
      <c r="J157" s="417"/>
      <c r="K157" s="417"/>
      <c r="L157" s="417"/>
      <c r="M157" s="417"/>
      <c r="N157" s="417"/>
      <c r="O157" s="417"/>
      <c r="P157" s="417"/>
      <c r="Q157" s="417"/>
      <c r="R157" s="417"/>
      <c r="S157" s="417"/>
      <c r="T157" s="417"/>
      <c r="U157" s="417"/>
      <c r="V157" s="417"/>
      <c r="W157" s="417"/>
      <c r="X157" s="417"/>
      <c r="Y157" s="417"/>
      <c r="Z157" s="417"/>
      <c r="AA157" s="417"/>
      <c r="AB157" s="417"/>
      <c r="AC157" s="417"/>
      <c r="AD157" s="417"/>
      <c r="AE157" s="417"/>
      <c r="AF157" s="417"/>
      <c r="AG157" s="417"/>
      <c r="AH157" s="417"/>
      <c r="AI157" s="417"/>
      <c r="AJ157" s="417"/>
      <c r="AK157" s="417"/>
      <c r="AL157" s="417"/>
      <c r="AM157" s="417"/>
      <c r="AN157" s="417"/>
      <c r="AO157" s="417"/>
      <c r="AP157" s="417"/>
      <c r="AQ157" s="417"/>
      <c r="AR157" s="417"/>
      <c r="AS157" s="417"/>
      <c r="AT157" s="417"/>
      <c r="AU157" s="417"/>
      <c r="AV157" s="417"/>
      <c r="AW157" s="417"/>
      <c r="AX157" s="417"/>
      <c r="AY157" s="417"/>
      <c r="AZ157" s="417"/>
      <c r="BA157" s="417"/>
      <c r="BB157" s="417"/>
      <c r="BC157" s="417"/>
      <c r="BD157" s="417"/>
      <c r="BE157" s="417"/>
      <c r="BF157" s="417"/>
      <c r="BG157" s="417"/>
      <c r="BH157" s="417"/>
      <c r="BI157" s="417"/>
      <c r="BJ157" s="417"/>
      <c r="BK157" s="417"/>
      <c r="BL157" s="417"/>
      <c r="BM157" s="417"/>
      <c r="BN157" s="417"/>
      <c r="BO157" s="417"/>
      <c r="BP157" s="417"/>
      <c r="BQ157" s="417"/>
      <c r="BR157" s="417"/>
      <c r="BS157" s="417"/>
      <c r="BT157" s="417"/>
      <c r="BU157" s="417"/>
      <c r="BV157" s="417"/>
      <c r="BW157" s="417"/>
      <c r="BX157" s="417"/>
      <c r="BY157" s="417"/>
      <c r="BZ157" s="417"/>
      <c r="CA157" s="417"/>
      <c r="CB157" s="417"/>
      <c r="CC157" s="417"/>
      <c r="CD157" s="417"/>
      <c r="CE157" s="417"/>
      <c r="CF157" s="417"/>
      <c r="CG157" s="417"/>
      <c r="CH157" s="417"/>
      <c r="CI157" s="417"/>
      <c r="CJ157" s="417"/>
      <c r="CK157" s="417"/>
    </row>
    <row r="158" spans="1:89" x14ac:dyDescent="0.35">
      <c r="A158" s="417"/>
      <c r="B158" s="417"/>
      <c r="C158" s="417"/>
      <c r="D158" s="417"/>
      <c r="E158" s="417"/>
      <c r="F158" s="417"/>
      <c r="G158" s="417"/>
      <c r="H158" s="417"/>
      <c r="I158" s="417"/>
      <c r="J158" s="417"/>
      <c r="K158" s="417"/>
      <c r="L158" s="417"/>
      <c r="M158" s="417"/>
      <c r="N158" s="417"/>
      <c r="O158" s="417"/>
      <c r="P158" s="417"/>
      <c r="Q158" s="417"/>
      <c r="R158" s="417"/>
      <c r="S158" s="417"/>
      <c r="T158" s="417"/>
      <c r="U158" s="417"/>
      <c r="V158" s="417"/>
      <c r="W158" s="417"/>
      <c r="X158" s="417"/>
      <c r="Y158" s="417"/>
      <c r="Z158" s="417"/>
      <c r="AA158" s="417"/>
      <c r="AB158" s="417"/>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c r="BN158" s="417"/>
      <c r="BO158" s="417"/>
      <c r="BP158" s="417"/>
      <c r="BQ158" s="417"/>
      <c r="BR158" s="417"/>
      <c r="BS158" s="417"/>
      <c r="BT158" s="417"/>
      <c r="BU158" s="417"/>
      <c r="BV158" s="417"/>
      <c r="BW158" s="417"/>
      <c r="BX158" s="417"/>
      <c r="BY158" s="417"/>
      <c r="BZ158" s="417"/>
      <c r="CA158" s="417"/>
      <c r="CB158" s="417"/>
      <c r="CC158" s="417"/>
      <c r="CD158" s="417"/>
      <c r="CE158" s="417"/>
      <c r="CF158" s="417"/>
      <c r="CG158" s="417"/>
      <c r="CH158" s="417"/>
      <c r="CI158" s="417"/>
      <c r="CJ158" s="417"/>
      <c r="CK158" s="417"/>
    </row>
    <row r="159" spans="1:89" x14ac:dyDescent="0.35">
      <c r="A159" s="417"/>
      <c r="B159" s="417"/>
      <c r="C159" s="417"/>
      <c r="D159" s="417"/>
      <c r="E159" s="417"/>
      <c r="F159" s="417"/>
      <c r="G159" s="417"/>
      <c r="H159" s="417"/>
      <c r="I159" s="417"/>
      <c r="J159" s="417"/>
      <c r="K159" s="417"/>
      <c r="L159" s="417"/>
      <c r="M159" s="417"/>
      <c r="N159" s="417"/>
      <c r="O159" s="417"/>
      <c r="P159" s="417"/>
      <c r="Q159" s="417"/>
      <c r="R159" s="417"/>
      <c r="S159" s="417"/>
      <c r="T159" s="417"/>
      <c r="U159" s="417"/>
      <c r="V159" s="417"/>
      <c r="W159" s="417"/>
      <c r="X159" s="417"/>
      <c r="Y159" s="417"/>
      <c r="Z159" s="417"/>
      <c r="AA159" s="417"/>
      <c r="AB159" s="417"/>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c r="BN159" s="417"/>
      <c r="BO159" s="417"/>
      <c r="BP159" s="417"/>
      <c r="BQ159" s="417"/>
      <c r="BR159" s="417"/>
      <c r="BS159" s="417"/>
      <c r="BT159" s="417"/>
      <c r="BU159" s="417"/>
      <c r="BV159" s="417"/>
      <c r="BW159" s="417"/>
      <c r="BX159" s="417"/>
      <c r="BY159" s="417"/>
      <c r="BZ159" s="417"/>
      <c r="CA159" s="417"/>
      <c r="CB159" s="417"/>
      <c r="CC159" s="417"/>
      <c r="CD159" s="417"/>
      <c r="CE159" s="417"/>
      <c r="CF159" s="417"/>
      <c r="CG159" s="417"/>
      <c r="CH159" s="417"/>
      <c r="CI159" s="417"/>
      <c r="CJ159" s="417"/>
      <c r="CK159" s="417"/>
    </row>
    <row r="160" spans="1:89" x14ac:dyDescent="0.35">
      <c r="A160" s="417"/>
      <c r="B160" s="417"/>
      <c r="C160" s="417"/>
      <c r="D160" s="417"/>
      <c r="E160" s="417"/>
      <c r="F160" s="417"/>
      <c r="G160" s="417"/>
      <c r="H160" s="417"/>
      <c r="I160" s="417"/>
      <c r="J160" s="417"/>
      <c r="K160" s="417"/>
      <c r="L160" s="417"/>
      <c r="M160" s="417"/>
      <c r="N160" s="417"/>
      <c r="O160" s="417"/>
      <c r="P160" s="417"/>
      <c r="Q160" s="417"/>
      <c r="R160" s="417"/>
      <c r="S160" s="417"/>
      <c r="T160" s="417"/>
      <c r="U160" s="417"/>
      <c r="V160" s="417"/>
      <c r="W160" s="417"/>
      <c r="X160" s="417"/>
      <c r="Y160" s="417"/>
      <c r="Z160" s="417"/>
      <c r="AA160" s="417"/>
      <c r="AB160" s="417"/>
      <c r="AC160" s="417"/>
      <c r="AD160" s="417"/>
      <c r="AE160" s="417"/>
      <c r="AF160" s="417"/>
      <c r="AG160" s="417"/>
      <c r="AH160" s="417"/>
      <c r="AI160" s="417"/>
      <c r="AJ160" s="417"/>
      <c r="AK160" s="417"/>
      <c r="AL160" s="417"/>
      <c r="AM160" s="417"/>
      <c r="AN160" s="417"/>
      <c r="AO160" s="417"/>
      <c r="AP160" s="417"/>
      <c r="AQ160" s="417"/>
      <c r="AR160" s="417"/>
      <c r="AS160" s="417"/>
      <c r="AT160" s="417"/>
      <c r="AU160" s="417"/>
      <c r="AV160" s="417"/>
      <c r="AW160" s="417"/>
      <c r="AX160" s="417"/>
      <c r="AY160" s="417"/>
      <c r="AZ160" s="417"/>
      <c r="BA160" s="417"/>
      <c r="BB160" s="417"/>
      <c r="BC160" s="417"/>
      <c r="BD160" s="417"/>
      <c r="BE160" s="417"/>
      <c r="BF160" s="417"/>
      <c r="BG160" s="417"/>
      <c r="BH160" s="417"/>
      <c r="BI160" s="417"/>
      <c r="BJ160" s="417"/>
      <c r="BK160" s="417"/>
      <c r="BL160" s="417"/>
      <c r="BM160" s="417"/>
      <c r="BN160" s="417"/>
      <c r="BO160" s="417"/>
      <c r="BP160" s="417"/>
      <c r="BQ160" s="417"/>
      <c r="BR160" s="417"/>
      <c r="BS160" s="417"/>
      <c r="BT160" s="417"/>
      <c r="BU160" s="417"/>
      <c r="BV160" s="417"/>
      <c r="BW160" s="417"/>
      <c r="BX160" s="417"/>
      <c r="BY160" s="417"/>
      <c r="BZ160" s="417"/>
      <c r="CA160" s="417"/>
      <c r="CB160" s="417"/>
      <c r="CC160" s="417"/>
      <c r="CD160" s="417"/>
      <c r="CE160" s="417"/>
      <c r="CF160" s="417"/>
      <c r="CG160" s="417"/>
      <c r="CH160" s="417"/>
      <c r="CI160" s="417"/>
      <c r="CJ160" s="417"/>
      <c r="CK160" s="417"/>
    </row>
    <row r="161" spans="1:89" x14ac:dyDescent="0.35">
      <c r="A161" s="417"/>
      <c r="B161" s="417"/>
      <c r="C161" s="417"/>
      <c r="D161" s="417"/>
      <c r="E161" s="417"/>
      <c r="F161" s="417"/>
      <c r="G161" s="417"/>
      <c r="H161" s="417"/>
      <c r="I161" s="417"/>
      <c r="J161" s="417"/>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c r="BN161" s="417"/>
      <c r="BO161" s="417"/>
      <c r="BP161" s="417"/>
      <c r="BQ161" s="417"/>
      <c r="BR161" s="417"/>
      <c r="BS161" s="417"/>
      <c r="BT161" s="417"/>
      <c r="BU161" s="417"/>
      <c r="BV161" s="417"/>
      <c r="BW161" s="417"/>
      <c r="BX161" s="417"/>
      <c r="BY161" s="417"/>
      <c r="BZ161" s="417"/>
      <c r="CA161" s="417"/>
      <c r="CB161" s="417"/>
      <c r="CC161" s="417"/>
      <c r="CD161" s="417"/>
      <c r="CE161" s="417"/>
      <c r="CF161" s="417"/>
      <c r="CG161" s="417"/>
      <c r="CH161" s="417"/>
      <c r="CI161" s="417"/>
      <c r="CJ161" s="417"/>
      <c r="CK161" s="417"/>
    </row>
    <row r="162" spans="1:89" x14ac:dyDescent="0.35">
      <c r="A162" s="417"/>
      <c r="B162" s="417"/>
      <c r="C162" s="417"/>
      <c r="D162" s="417"/>
      <c r="E162" s="417"/>
      <c r="F162" s="417"/>
      <c r="G162" s="417"/>
      <c r="H162" s="417"/>
      <c r="I162" s="417"/>
      <c r="J162" s="417"/>
      <c r="K162" s="417"/>
      <c r="L162" s="417"/>
      <c r="M162" s="417"/>
      <c r="N162" s="417"/>
      <c r="O162" s="417"/>
      <c r="P162" s="417"/>
      <c r="Q162" s="417"/>
      <c r="R162" s="417"/>
      <c r="S162" s="417"/>
      <c r="T162" s="417"/>
      <c r="U162" s="417"/>
      <c r="V162" s="417"/>
      <c r="W162" s="417"/>
      <c r="X162" s="417"/>
      <c r="Y162" s="417"/>
      <c r="Z162" s="417"/>
      <c r="AA162" s="417"/>
      <c r="AB162" s="417"/>
      <c r="AC162" s="417"/>
      <c r="AD162" s="417"/>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R162" s="417"/>
      <c r="BS162" s="417"/>
      <c r="BT162" s="417"/>
      <c r="BU162" s="417"/>
      <c r="BV162" s="417"/>
      <c r="BW162" s="417"/>
      <c r="BX162" s="417"/>
      <c r="BY162" s="417"/>
      <c r="BZ162" s="417"/>
      <c r="CA162" s="417"/>
      <c r="CB162" s="417"/>
      <c r="CC162" s="417"/>
      <c r="CD162" s="417"/>
      <c r="CE162" s="417"/>
      <c r="CF162" s="417"/>
      <c r="CG162" s="417"/>
      <c r="CH162" s="417"/>
      <c r="CI162" s="417"/>
      <c r="CJ162" s="417"/>
      <c r="CK162" s="417"/>
    </row>
    <row r="163" spans="1:89" x14ac:dyDescent="0.35">
      <c r="A163" s="417"/>
      <c r="B163" s="417"/>
      <c r="C163" s="417"/>
      <c r="D163" s="417"/>
      <c r="E163" s="417"/>
      <c r="F163" s="417"/>
      <c r="G163" s="417"/>
      <c r="H163" s="417"/>
      <c r="I163" s="417"/>
      <c r="J163" s="417"/>
      <c r="K163" s="417"/>
      <c r="L163" s="417"/>
      <c r="M163" s="417"/>
      <c r="N163" s="417"/>
      <c r="O163" s="417"/>
      <c r="P163" s="417"/>
      <c r="Q163" s="417"/>
      <c r="R163" s="417"/>
      <c r="S163" s="417"/>
      <c r="T163" s="417"/>
      <c r="U163" s="417"/>
      <c r="V163" s="417"/>
      <c r="W163" s="417"/>
      <c r="X163" s="417"/>
      <c r="Y163" s="417"/>
      <c r="Z163" s="417"/>
      <c r="AA163" s="417"/>
      <c r="AB163" s="417"/>
      <c r="AC163" s="417"/>
      <c r="AD163" s="417"/>
      <c r="AE163" s="417"/>
      <c r="AF163" s="417"/>
      <c r="AG163" s="417"/>
      <c r="AH163" s="417"/>
      <c r="AI163" s="417"/>
      <c r="AJ163" s="417"/>
      <c r="AK163" s="417"/>
      <c r="AL163" s="417"/>
      <c r="AM163" s="417"/>
      <c r="AN163" s="417"/>
      <c r="AO163" s="417"/>
      <c r="AP163" s="417"/>
      <c r="AQ163" s="417"/>
      <c r="AR163" s="417"/>
      <c r="AS163" s="417"/>
      <c r="AT163" s="417"/>
      <c r="AU163" s="417"/>
      <c r="AV163" s="417"/>
      <c r="AW163" s="417"/>
      <c r="AX163" s="417"/>
      <c r="AY163" s="417"/>
      <c r="AZ163" s="417"/>
      <c r="BA163" s="417"/>
      <c r="BB163" s="417"/>
      <c r="BC163" s="417"/>
      <c r="BD163" s="417"/>
      <c r="BE163" s="417"/>
      <c r="BF163" s="417"/>
      <c r="BG163" s="417"/>
      <c r="BH163" s="417"/>
      <c r="BI163" s="417"/>
      <c r="BJ163" s="417"/>
      <c r="BK163" s="417"/>
      <c r="BL163" s="417"/>
      <c r="BM163" s="417"/>
      <c r="BN163" s="417"/>
      <c r="BO163" s="417"/>
      <c r="BP163" s="417"/>
      <c r="BQ163" s="417"/>
      <c r="BR163" s="417"/>
      <c r="BS163" s="417"/>
      <c r="BT163" s="417"/>
      <c r="BU163" s="417"/>
      <c r="BV163" s="417"/>
      <c r="BW163" s="417"/>
      <c r="BX163" s="417"/>
      <c r="BY163" s="417"/>
      <c r="BZ163" s="417"/>
      <c r="CA163" s="417"/>
      <c r="CB163" s="417"/>
      <c r="CC163" s="417"/>
      <c r="CD163" s="417"/>
      <c r="CE163" s="417"/>
      <c r="CF163" s="417"/>
      <c r="CG163" s="417"/>
      <c r="CH163" s="417"/>
      <c r="CI163" s="417"/>
      <c r="CJ163" s="417"/>
      <c r="CK163" s="417"/>
    </row>
    <row r="164" spans="1:89" x14ac:dyDescent="0.35">
      <c r="A164" s="417"/>
      <c r="B164" s="417"/>
      <c r="C164" s="417"/>
      <c r="D164" s="417"/>
      <c r="E164" s="417"/>
      <c r="F164" s="417"/>
      <c r="G164" s="417"/>
      <c r="H164" s="417"/>
      <c r="I164" s="417"/>
      <c r="J164" s="417"/>
      <c r="K164" s="417"/>
      <c r="L164" s="417"/>
      <c r="M164" s="417"/>
      <c r="N164" s="417"/>
      <c r="O164" s="417"/>
      <c r="P164" s="417"/>
      <c r="Q164" s="417"/>
      <c r="R164" s="417"/>
      <c r="S164" s="417"/>
      <c r="T164" s="417"/>
      <c r="U164" s="417"/>
      <c r="V164" s="417"/>
      <c r="W164" s="417"/>
      <c r="X164" s="417"/>
      <c r="Y164" s="417"/>
      <c r="Z164" s="417"/>
      <c r="AA164" s="417"/>
      <c r="AB164" s="417"/>
      <c r="AC164" s="417"/>
      <c r="AD164" s="417"/>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R164" s="417"/>
      <c r="BS164" s="417"/>
      <c r="BT164" s="417"/>
      <c r="BU164" s="417"/>
      <c r="BV164" s="417"/>
      <c r="BW164" s="417"/>
      <c r="BX164" s="417"/>
      <c r="BY164" s="417"/>
      <c r="BZ164" s="417"/>
      <c r="CA164" s="417"/>
      <c r="CB164" s="417"/>
      <c r="CC164" s="417"/>
      <c r="CD164" s="417"/>
      <c r="CE164" s="417"/>
      <c r="CF164" s="417"/>
      <c r="CG164" s="417"/>
      <c r="CH164" s="417"/>
      <c r="CI164" s="417"/>
      <c r="CJ164" s="417"/>
      <c r="CK164" s="417"/>
    </row>
    <row r="165" spans="1:89" x14ac:dyDescent="0.35">
      <c r="A165" s="417"/>
      <c r="B165" s="417"/>
      <c r="C165" s="417"/>
      <c r="D165" s="417"/>
      <c r="E165" s="417"/>
      <c r="F165" s="417"/>
      <c r="G165" s="417"/>
      <c r="H165" s="417"/>
      <c r="I165" s="417"/>
      <c r="J165" s="417"/>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c r="BN165" s="417"/>
      <c r="BO165" s="417"/>
      <c r="BP165" s="417"/>
      <c r="BQ165" s="417"/>
      <c r="BR165" s="417"/>
      <c r="BS165" s="417"/>
      <c r="BT165" s="417"/>
      <c r="BU165" s="417"/>
      <c r="BV165" s="417"/>
      <c r="BW165" s="417"/>
      <c r="BX165" s="417"/>
      <c r="BY165" s="417"/>
      <c r="BZ165" s="417"/>
      <c r="CA165" s="417"/>
      <c r="CB165" s="417"/>
      <c r="CC165" s="417"/>
      <c r="CD165" s="417"/>
      <c r="CE165" s="417"/>
      <c r="CF165" s="417"/>
      <c r="CG165" s="417"/>
      <c r="CH165" s="417"/>
      <c r="CI165" s="417"/>
      <c r="CJ165" s="417"/>
      <c r="CK165" s="417"/>
    </row>
    <row r="166" spans="1:89" x14ac:dyDescent="0.35">
      <c r="A166" s="417"/>
      <c r="B166" s="417"/>
      <c r="C166" s="417"/>
      <c r="D166" s="417"/>
      <c r="E166" s="417"/>
      <c r="F166" s="417"/>
      <c r="G166" s="417"/>
      <c r="H166" s="417"/>
      <c r="I166" s="417"/>
      <c r="J166" s="417"/>
      <c r="K166" s="417"/>
      <c r="L166" s="417"/>
      <c r="M166" s="417"/>
      <c r="N166" s="417"/>
      <c r="O166" s="417"/>
      <c r="P166" s="417"/>
      <c r="Q166" s="417"/>
      <c r="R166" s="417"/>
      <c r="S166" s="417"/>
      <c r="T166" s="417"/>
      <c r="U166" s="417"/>
      <c r="V166" s="417"/>
      <c r="W166" s="417"/>
      <c r="X166" s="417"/>
      <c r="Y166" s="417"/>
      <c r="Z166" s="417"/>
      <c r="AA166" s="417"/>
      <c r="AB166" s="417"/>
      <c r="AC166" s="417"/>
      <c r="AD166" s="417"/>
      <c r="AE166" s="417"/>
      <c r="AF166" s="417"/>
      <c r="AG166" s="417"/>
      <c r="AH166" s="417"/>
      <c r="AI166" s="417"/>
      <c r="AJ166" s="417"/>
      <c r="AK166" s="417"/>
      <c r="AL166" s="417"/>
      <c r="AM166" s="417"/>
      <c r="AN166" s="417"/>
      <c r="AO166" s="417"/>
      <c r="AP166" s="417"/>
      <c r="AQ166" s="417"/>
      <c r="AR166" s="417"/>
      <c r="AS166" s="417"/>
      <c r="AT166" s="417"/>
      <c r="AU166" s="417"/>
      <c r="AV166" s="417"/>
      <c r="AW166" s="417"/>
      <c r="AX166" s="417"/>
      <c r="AY166" s="417"/>
      <c r="AZ166" s="417"/>
      <c r="BA166" s="417"/>
      <c r="BB166" s="417"/>
      <c r="BC166" s="417"/>
      <c r="BD166" s="417"/>
      <c r="BE166" s="417"/>
      <c r="BF166" s="417"/>
      <c r="BG166" s="417"/>
      <c r="BH166" s="417"/>
      <c r="BI166" s="417"/>
      <c r="BJ166" s="417"/>
      <c r="BK166" s="417"/>
      <c r="BL166" s="417"/>
      <c r="BM166" s="417"/>
      <c r="BN166" s="417"/>
      <c r="BO166" s="417"/>
      <c r="BP166" s="417"/>
      <c r="BQ166" s="417"/>
      <c r="BR166" s="417"/>
      <c r="BS166" s="417"/>
      <c r="BT166" s="417"/>
      <c r="BU166" s="417"/>
      <c r="BV166" s="417"/>
      <c r="BW166" s="417"/>
      <c r="BX166" s="417"/>
      <c r="BY166" s="417"/>
      <c r="BZ166" s="417"/>
      <c r="CA166" s="417"/>
      <c r="CB166" s="417"/>
      <c r="CC166" s="417"/>
      <c r="CD166" s="417"/>
      <c r="CE166" s="417"/>
      <c r="CF166" s="417"/>
      <c r="CG166" s="417"/>
      <c r="CH166" s="417"/>
      <c r="CI166" s="417"/>
      <c r="CJ166" s="417"/>
      <c r="CK166" s="417"/>
    </row>
    <row r="167" spans="1:89" x14ac:dyDescent="0.35">
      <c r="A167" s="417"/>
      <c r="B167" s="417"/>
      <c r="C167" s="417"/>
      <c r="D167" s="417"/>
      <c r="E167" s="417"/>
      <c r="F167" s="417"/>
      <c r="G167" s="417"/>
      <c r="H167" s="417"/>
      <c r="I167" s="417"/>
      <c r="J167" s="417"/>
      <c r="K167" s="417"/>
      <c r="L167" s="417"/>
      <c r="M167" s="417"/>
      <c r="N167" s="417"/>
      <c r="O167" s="417"/>
      <c r="P167" s="417"/>
      <c r="Q167" s="417"/>
      <c r="R167" s="417"/>
      <c r="S167" s="417"/>
      <c r="T167" s="417"/>
      <c r="U167" s="417"/>
      <c r="V167" s="417"/>
      <c r="W167" s="417"/>
      <c r="X167" s="417"/>
      <c r="Y167" s="417"/>
      <c r="Z167" s="417"/>
      <c r="AA167" s="417"/>
      <c r="AB167" s="417"/>
      <c r="AC167" s="417"/>
      <c r="AD167" s="417"/>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c r="BN167" s="417"/>
      <c r="BO167" s="417"/>
      <c r="BP167" s="417"/>
      <c r="BQ167" s="417"/>
      <c r="BR167" s="417"/>
      <c r="BS167" s="417"/>
      <c r="BT167" s="417"/>
      <c r="BU167" s="417"/>
      <c r="BV167" s="417"/>
      <c r="BW167" s="417"/>
      <c r="BX167" s="417"/>
      <c r="BY167" s="417"/>
      <c r="BZ167" s="417"/>
      <c r="CA167" s="417"/>
      <c r="CB167" s="417"/>
      <c r="CC167" s="417"/>
      <c r="CD167" s="417"/>
      <c r="CE167" s="417"/>
      <c r="CF167" s="417"/>
      <c r="CG167" s="417"/>
      <c r="CH167" s="417"/>
      <c r="CI167" s="417"/>
      <c r="CJ167" s="417"/>
      <c r="CK167" s="417"/>
    </row>
    <row r="168" spans="1:89" x14ac:dyDescent="0.35">
      <c r="A168" s="417"/>
      <c r="B168" s="417"/>
      <c r="C168" s="417"/>
      <c r="D168" s="417"/>
      <c r="E168" s="417"/>
      <c r="F168" s="417"/>
      <c r="G168" s="417"/>
      <c r="H168" s="417"/>
      <c r="I168" s="417"/>
      <c r="J168" s="417"/>
      <c r="K168" s="417"/>
      <c r="L168" s="417"/>
      <c r="M168" s="417"/>
      <c r="N168" s="417"/>
      <c r="O168" s="417"/>
      <c r="P168" s="417"/>
      <c r="Q168" s="417"/>
      <c r="R168" s="417"/>
      <c r="S168" s="417"/>
      <c r="T168" s="417"/>
      <c r="U168" s="417"/>
      <c r="V168" s="417"/>
      <c r="W168" s="417"/>
      <c r="X168" s="417"/>
      <c r="Y168" s="417"/>
      <c r="Z168" s="417"/>
      <c r="AA168" s="417"/>
      <c r="AB168" s="417"/>
      <c r="AC168" s="417"/>
      <c r="AD168" s="417"/>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c r="BN168" s="417"/>
      <c r="BO168" s="417"/>
      <c r="BP168" s="417"/>
      <c r="BQ168" s="417"/>
      <c r="BR168" s="417"/>
      <c r="BS168" s="417"/>
      <c r="BT168" s="417"/>
      <c r="BU168" s="417"/>
      <c r="BV168" s="417"/>
      <c r="BW168" s="417"/>
      <c r="BX168" s="417"/>
      <c r="BY168" s="417"/>
      <c r="BZ168" s="417"/>
      <c r="CA168" s="417"/>
      <c r="CB168" s="417"/>
      <c r="CC168" s="417"/>
      <c r="CD168" s="417"/>
      <c r="CE168" s="417"/>
      <c r="CF168" s="417"/>
      <c r="CG168" s="417"/>
      <c r="CH168" s="417"/>
      <c r="CI168" s="417"/>
      <c r="CJ168" s="417"/>
      <c r="CK168" s="417"/>
    </row>
    <row r="169" spans="1:89" x14ac:dyDescent="0.35">
      <c r="A169" s="417"/>
      <c r="B169" s="417"/>
      <c r="C169" s="417"/>
      <c r="D169" s="417"/>
      <c r="E169" s="417"/>
      <c r="F169" s="417"/>
      <c r="G169" s="417"/>
      <c r="H169" s="417"/>
      <c r="I169" s="417"/>
      <c r="J169" s="417"/>
      <c r="K169" s="417"/>
      <c r="L169" s="417"/>
      <c r="M169" s="417"/>
      <c r="N169" s="417"/>
      <c r="O169" s="417"/>
      <c r="P169" s="417"/>
      <c r="Q169" s="417"/>
      <c r="R169" s="417"/>
      <c r="S169" s="417"/>
      <c r="T169" s="417"/>
      <c r="U169" s="417"/>
      <c r="V169" s="417"/>
      <c r="W169" s="417"/>
      <c r="X169" s="417"/>
      <c r="Y169" s="417"/>
      <c r="Z169" s="417"/>
      <c r="AA169" s="417"/>
      <c r="AB169" s="417"/>
      <c r="AC169" s="417"/>
      <c r="AD169" s="417"/>
      <c r="AE169" s="417"/>
      <c r="AF169" s="417"/>
      <c r="AG169" s="417"/>
      <c r="AH169" s="417"/>
      <c r="AI169" s="417"/>
      <c r="AJ169" s="417"/>
      <c r="AK169" s="417"/>
      <c r="AL169" s="417"/>
      <c r="AM169" s="417"/>
      <c r="AN169" s="417"/>
      <c r="AO169" s="417"/>
      <c r="AP169" s="417"/>
      <c r="AQ169" s="417"/>
      <c r="AR169" s="417"/>
      <c r="AS169" s="417"/>
      <c r="AT169" s="417"/>
      <c r="AU169" s="417"/>
      <c r="AV169" s="417"/>
      <c r="AW169" s="417"/>
      <c r="AX169" s="417"/>
      <c r="AY169" s="417"/>
      <c r="AZ169" s="417"/>
      <c r="BA169" s="417"/>
      <c r="BB169" s="417"/>
      <c r="BC169" s="417"/>
      <c r="BD169" s="417"/>
      <c r="BE169" s="417"/>
      <c r="BF169" s="417"/>
      <c r="BG169" s="417"/>
      <c r="BH169" s="417"/>
      <c r="BI169" s="417"/>
      <c r="BJ169" s="417"/>
      <c r="BK169" s="417"/>
      <c r="BL169" s="417"/>
      <c r="BM169" s="417"/>
      <c r="BN169" s="417"/>
      <c r="BO169" s="417"/>
      <c r="BP169" s="417"/>
      <c r="BQ169" s="417"/>
      <c r="BR169" s="417"/>
      <c r="BS169" s="417"/>
      <c r="BT169" s="417"/>
      <c r="BU169" s="417"/>
      <c r="BV169" s="417"/>
      <c r="BW169" s="417"/>
      <c r="BX169" s="417"/>
      <c r="BY169" s="417"/>
      <c r="BZ169" s="417"/>
      <c r="CA169" s="417"/>
      <c r="CB169" s="417"/>
      <c r="CC169" s="417"/>
      <c r="CD169" s="417"/>
      <c r="CE169" s="417"/>
      <c r="CF169" s="417"/>
      <c r="CG169" s="417"/>
      <c r="CH169" s="417"/>
      <c r="CI169" s="417"/>
      <c r="CJ169" s="417"/>
      <c r="CK169" s="417"/>
    </row>
    <row r="170" spans="1:89" x14ac:dyDescent="0.35">
      <c r="A170" s="417"/>
      <c r="B170" s="417"/>
      <c r="C170" s="417"/>
      <c r="D170" s="417"/>
      <c r="E170" s="417"/>
      <c r="F170" s="417"/>
      <c r="G170" s="417"/>
      <c r="H170" s="417"/>
      <c r="I170" s="417"/>
      <c r="J170" s="417"/>
      <c r="K170" s="417"/>
      <c r="L170" s="417"/>
      <c r="M170" s="417"/>
      <c r="N170" s="417"/>
      <c r="O170" s="417"/>
      <c r="P170" s="417"/>
      <c r="Q170" s="417"/>
      <c r="R170" s="417"/>
      <c r="S170" s="417"/>
      <c r="T170" s="417"/>
      <c r="U170" s="417"/>
      <c r="V170" s="417"/>
      <c r="W170" s="417"/>
      <c r="X170" s="417"/>
      <c r="Y170" s="417"/>
      <c r="Z170" s="417"/>
      <c r="AA170" s="417"/>
      <c r="AB170" s="417"/>
      <c r="AC170" s="417"/>
      <c r="AD170" s="417"/>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c r="BN170" s="417"/>
      <c r="BO170" s="417"/>
      <c r="BP170" s="417"/>
      <c r="BQ170" s="417"/>
      <c r="BR170" s="417"/>
      <c r="BS170" s="417"/>
      <c r="BT170" s="417"/>
      <c r="BU170" s="417"/>
      <c r="BV170" s="417"/>
      <c r="BW170" s="417"/>
      <c r="BX170" s="417"/>
      <c r="BY170" s="417"/>
      <c r="BZ170" s="417"/>
      <c r="CA170" s="417"/>
      <c r="CB170" s="417"/>
      <c r="CC170" s="417"/>
      <c r="CD170" s="417"/>
      <c r="CE170" s="417"/>
      <c r="CF170" s="417"/>
      <c r="CG170" s="417"/>
      <c r="CH170" s="417"/>
      <c r="CI170" s="417"/>
      <c r="CJ170" s="417"/>
      <c r="CK170" s="417"/>
    </row>
    <row r="171" spans="1:89" x14ac:dyDescent="0.35">
      <c r="A171" s="417"/>
      <c r="B171" s="417"/>
      <c r="C171" s="417"/>
      <c r="D171" s="417"/>
      <c r="E171" s="417"/>
      <c r="F171" s="417"/>
      <c r="G171" s="417"/>
      <c r="H171" s="417"/>
      <c r="I171" s="417"/>
      <c r="J171" s="417"/>
      <c r="K171" s="417"/>
      <c r="L171" s="417"/>
      <c r="M171" s="417"/>
      <c r="N171" s="417"/>
      <c r="O171" s="417"/>
      <c r="P171" s="417"/>
      <c r="Q171" s="417"/>
      <c r="R171" s="417"/>
      <c r="S171" s="417"/>
      <c r="T171" s="417"/>
      <c r="U171" s="417"/>
      <c r="V171" s="417"/>
      <c r="W171" s="417"/>
      <c r="X171" s="417"/>
      <c r="Y171" s="417"/>
      <c r="Z171" s="417"/>
      <c r="AA171" s="417"/>
      <c r="AB171" s="417"/>
      <c r="AC171" s="417"/>
      <c r="AD171" s="417"/>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c r="BN171" s="417"/>
      <c r="BO171" s="417"/>
      <c r="BP171" s="417"/>
      <c r="BQ171" s="417"/>
      <c r="BR171" s="417"/>
      <c r="BS171" s="417"/>
      <c r="BT171" s="417"/>
      <c r="BU171" s="417"/>
      <c r="BV171" s="417"/>
      <c r="BW171" s="417"/>
      <c r="BX171" s="417"/>
      <c r="BY171" s="417"/>
      <c r="BZ171" s="417"/>
      <c r="CA171" s="417"/>
      <c r="CB171" s="417"/>
      <c r="CC171" s="417"/>
      <c r="CD171" s="417"/>
      <c r="CE171" s="417"/>
      <c r="CF171" s="417"/>
      <c r="CG171" s="417"/>
      <c r="CH171" s="417"/>
      <c r="CI171" s="417"/>
      <c r="CJ171" s="417"/>
      <c r="CK171" s="417"/>
    </row>
    <row r="172" spans="1:89" x14ac:dyDescent="0.35">
      <c r="A172" s="417"/>
      <c r="B172" s="417"/>
      <c r="C172" s="417"/>
      <c r="D172" s="417"/>
      <c r="E172" s="417"/>
      <c r="F172" s="417"/>
      <c r="G172" s="417"/>
      <c r="H172" s="417"/>
      <c r="I172" s="417"/>
      <c r="J172" s="417"/>
      <c r="K172" s="417"/>
      <c r="L172" s="417"/>
      <c r="M172" s="417"/>
      <c r="N172" s="417"/>
      <c r="O172" s="417"/>
      <c r="P172" s="417"/>
      <c r="Q172" s="417"/>
      <c r="R172" s="417"/>
      <c r="S172" s="417"/>
      <c r="T172" s="417"/>
      <c r="U172" s="417"/>
      <c r="V172" s="417"/>
      <c r="W172" s="417"/>
      <c r="X172" s="417"/>
      <c r="Y172" s="417"/>
      <c r="Z172" s="417"/>
      <c r="AA172" s="417"/>
      <c r="AB172" s="417"/>
      <c r="AC172" s="417"/>
      <c r="AD172" s="417"/>
      <c r="AE172" s="417"/>
      <c r="AF172" s="417"/>
      <c r="AG172" s="417"/>
      <c r="AH172" s="417"/>
      <c r="AI172" s="417"/>
      <c r="AJ172" s="417"/>
      <c r="AK172" s="417"/>
      <c r="AL172" s="417"/>
      <c r="AM172" s="417"/>
      <c r="AN172" s="417"/>
      <c r="AO172" s="417"/>
      <c r="AP172" s="417"/>
      <c r="AQ172" s="417"/>
      <c r="AR172" s="417"/>
      <c r="AS172" s="417"/>
      <c r="AT172" s="417"/>
      <c r="AU172" s="417"/>
      <c r="AV172" s="417"/>
      <c r="AW172" s="417"/>
      <c r="AX172" s="417"/>
      <c r="AY172" s="417"/>
      <c r="AZ172" s="417"/>
      <c r="BA172" s="417"/>
      <c r="BB172" s="417"/>
      <c r="BC172" s="417"/>
      <c r="BD172" s="417"/>
      <c r="BE172" s="417"/>
      <c r="BF172" s="417"/>
      <c r="BG172" s="417"/>
      <c r="BH172" s="417"/>
      <c r="BI172" s="417"/>
      <c r="BJ172" s="417"/>
      <c r="BK172" s="417"/>
      <c r="BL172" s="417"/>
      <c r="BM172" s="417"/>
      <c r="BN172" s="417"/>
      <c r="BO172" s="417"/>
      <c r="BP172" s="417"/>
      <c r="BQ172" s="417"/>
      <c r="BR172" s="417"/>
      <c r="BS172" s="417"/>
      <c r="BT172" s="417"/>
      <c r="BU172" s="417"/>
      <c r="BV172" s="417"/>
      <c r="BW172" s="417"/>
      <c r="BX172" s="417"/>
      <c r="BY172" s="417"/>
      <c r="BZ172" s="417"/>
      <c r="CA172" s="417"/>
      <c r="CB172" s="417"/>
      <c r="CC172" s="417"/>
      <c r="CD172" s="417"/>
      <c r="CE172" s="417"/>
      <c r="CF172" s="417"/>
      <c r="CG172" s="417"/>
      <c r="CH172" s="417"/>
      <c r="CI172" s="417"/>
      <c r="CJ172" s="417"/>
      <c r="CK172" s="417"/>
    </row>
  </sheetData>
  <sheetProtection algorithmName="SHA-512" hashValue="kkWjsdMugk04Do0hmxX0lnZnMpBXS0FzNQeUZMWCKNvjFN1uMzQ0K5/KcFy0CXmIbJMD0ZppO23Wqn0fBOMhVw==" saltValue="nkWKYFjLxCXMLtC9tJaR3g==" spinCount="100000" sheet="1" objects="1" scenarios="1"/>
  <mergeCells count="31">
    <mergeCell ref="C33:J33"/>
    <mergeCell ref="A1:J1"/>
    <mergeCell ref="A2:J2"/>
    <mergeCell ref="B4:E4"/>
    <mergeCell ref="B15:J15"/>
    <mergeCell ref="B17:J17"/>
    <mergeCell ref="B19:J19"/>
    <mergeCell ref="B21:J21"/>
    <mergeCell ref="B23:J23"/>
    <mergeCell ref="B25:J25"/>
    <mergeCell ref="B27:J27"/>
    <mergeCell ref="B31:J31"/>
    <mergeCell ref="B54:J54"/>
    <mergeCell ref="C34:J34"/>
    <mergeCell ref="C35:J35"/>
    <mergeCell ref="C36:J36"/>
    <mergeCell ref="B38:J38"/>
    <mergeCell ref="B40:J40"/>
    <mergeCell ref="B42:J42"/>
    <mergeCell ref="C46:J46"/>
    <mergeCell ref="C47:J47"/>
    <mergeCell ref="C48:J48"/>
    <mergeCell ref="B50:J50"/>
    <mergeCell ref="B52:J52"/>
    <mergeCell ref="B72:F72"/>
    <mergeCell ref="B56:J56"/>
    <mergeCell ref="B58:J58"/>
    <mergeCell ref="A60:I60"/>
    <mergeCell ref="C61:D61"/>
    <mergeCell ref="A65:F65"/>
    <mergeCell ref="B69:F69"/>
  </mergeCells>
  <pageMargins left="0.7" right="0.7" top="0.75" bottom="0.75" header="0.3" footer="0.3"/>
  <pageSetup scale="83" fitToHeight="0" orientation="portrait" horizontalDpi="1200" verticalDpi="1200" r:id="rId1"/>
  <headerFooter>
    <oddFooter>Page &amp;P of &amp;N</oddFooter>
  </headerFooter>
  <rowBreaks count="1" manualBreakCount="1">
    <brk id="29" max="16383" man="1"/>
  </rowBreaks>
  <ignoredErrors>
    <ignoredError sqref="A1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CC386-9890-8844-B4A3-64258A2773AC}">
  <sheetPr>
    <pageSetUpPr fitToPage="1"/>
  </sheetPr>
  <dimension ref="A1:CK50"/>
  <sheetViews>
    <sheetView zoomScaleNormal="100" workbookViewId="0">
      <selection activeCell="K8" sqref="K8"/>
    </sheetView>
  </sheetViews>
  <sheetFormatPr defaultColWidth="8.81640625" defaultRowHeight="14.5" x14ac:dyDescent="0.35"/>
  <cols>
    <col min="1" max="16384" width="8.81640625" style="123"/>
  </cols>
  <sheetData>
    <row r="1" spans="1:89" s="25" customFormat="1" ht="15" customHeight="1" x14ac:dyDescent="0.3">
      <c r="A1" s="727" t="s">
        <v>0</v>
      </c>
      <c r="B1" s="727"/>
      <c r="C1" s="727"/>
      <c r="D1" s="727"/>
      <c r="E1" s="727"/>
      <c r="F1" s="727"/>
      <c r="G1" s="727"/>
      <c r="H1" s="727"/>
      <c r="I1" s="727"/>
      <c r="J1" s="727"/>
      <c r="K1" s="416"/>
      <c r="L1" s="107"/>
      <c r="M1" s="107"/>
      <c r="N1" s="107"/>
      <c r="O1" s="107"/>
    </row>
    <row r="2" spans="1:89" x14ac:dyDescent="0.35">
      <c r="A2" s="727" t="s">
        <v>659</v>
      </c>
      <c r="B2" s="727"/>
      <c r="C2" s="727"/>
      <c r="D2" s="727"/>
      <c r="E2" s="727"/>
      <c r="F2" s="727"/>
      <c r="G2" s="727"/>
      <c r="H2" s="727"/>
      <c r="I2" s="727"/>
      <c r="J2" s="72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row>
    <row r="4" spans="1:89" x14ac:dyDescent="0.35">
      <c r="A4" s="763" t="s">
        <v>660</v>
      </c>
      <c r="B4" s="764"/>
      <c r="C4" s="764"/>
      <c r="D4" s="764"/>
      <c r="E4" s="764"/>
      <c r="F4" s="764"/>
      <c r="G4" s="764"/>
      <c r="H4" s="764"/>
      <c r="I4" s="764"/>
      <c r="J4" s="764"/>
    </row>
    <row r="5" spans="1:89" x14ac:dyDescent="0.35">
      <c r="A5" s="763" t="s">
        <v>661</v>
      </c>
      <c r="B5" s="764"/>
      <c r="C5" s="764"/>
      <c r="D5" s="764"/>
      <c r="E5" s="764"/>
      <c r="F5" s="764"/>
      <c r="G5" s="764"/>
      <c r="H5" s="764"/>
      <c r="I5" s="764"/>
      <c r="J5" s="764"/>
    </row>
    <row r="6" spans="1:89" x14ac:dyDescent="0.35">
      <c r="A6" s="763" t="s">
        <v>662</v>
      </c>
      <c r="B6" s="764"/>
      <c r="C6" s="764"/>
      <c r="D6" s="764"/>
      <c r="E6" s="764"/>
      <c r="F6" s="764"/>
      <c r="G6" s="764"/>
      <c r="H6" s="764"/>
      <c r="I6" s="764"/>
      <c r="J6" s="764"/>
    </row>
    <row r="7" spans="1:89" x14ac:dyDescent="0.35">
      <c r="A7" s="763" t="s">
        <v>663</v>
      </c>
      <c r="B7" s="764"/>
      <c r="C7" s="764"/>
      <c r="D7" s="764"/>
      <c r="E7" s="764"/>
      <c r="F7" s="764"/>
      <c r="G7" s="764"/>
      <c r="H7" s="764"/>
      <c r="I7" s="764"/>
      <c r="J7" s="764"/>
    </row>
    <row r="8" spans="1:89" x14ac:dyDescent="0.35">
      <c r="A8" s="763" t="s">
        <v>664</v>
      </c>
      <c r="B8" s="764"/>
      <c r="C8" s="764"/>
      <c r="D8" s="764"/>
      <c r="E8" s="764"/>
      <c r="F8" s="764"/>
      <c r="G8" s="764"/>
      <c r="H8" s="764"/>
      <c r="I8" s="764"/>
      <c r="J8" s="764"/>
    </row>
    <row r="9" spans="1:89" x14ac:dyDescent="0.35">
      <c r="A9" s="763" t="s">
        <v>665</v>
      </c>
      <c r="B9" s="764"/>
      <c r="C9" s="764"/>
      <c r="D9" s="764"/>
      <c r="E9" s="764"/>
      <c r="F9" s="764"/>
      <c r="G9" s="764"/>
      <c r="H9" s="764"/>
      <c r="I9" s="764"/>
      <c r="J9" s="764"/>
    </row>
    <row r="10" spans="1:89" x14ac:dyDescent="0.35">
      <c r="A10" s="417"/>
      <c r="B10" s="417"/>
      <c r="C10" s="417"/>
      <c r="D10" s="417"/>
      <c r="E10" s="417"/>
      <c r="F10" s="417"/>
      <c r="G10" s="417"/>
      <c r="H10" s="417"/>
      <c r="I10" s="417"/>
      <c r="J10" s="417"/>
    </row>
    <row r="11" spans="1:89" x14ac:dyDescent="0.35">
      <c r="A11" s="417"/>
      <c r="B11" s="417"/>
      <c r="C11" s="417"/>
      <c r="D11" s="417"/>
      <c r="E11" s="417"/>
      <c r="F11" s="417"/>
      <c r="G11" s="417"/>
      <c r="H11" s="417"/>
      <c r="I11" s="417"/>
      <c r="J11" s="417"/>
    </row>
    <row r="12" spans="1:89" x14ac:dyDescent="0.35">
      <c r="A12" s="765" t="s">
        <v>666</v>
      </c>
      <c r="B12" s="766"/>
      <c r="C12" s="766"/>
      <c r="D12" s="766"/>
      <c r="E12" s="766"/>
      <c r="F12" s="766"/>
      <c r="G12" s="766"/>
      <c r="H12" s="766"/>
      <c r="I12" s="766"/>
      <c r="J12" s="766"/>
    </row>
    <row r="13" spans="1:89" x14ac:dyDescent="0.35">
      <c r="A13" s="417"/>
      <c r="B13" s="417"/>
      <c r="C13" s="417"/>
      <c r="D13" s="417"/>
      <c r="E13" s="417"/>
      <c r="F13" s="417"/>
      <c r="G13" s="417"/>
      <c r="H13" s="417"/>
      <c r="I13" s="417"/>
      <c r="J13" s="417"/>
    </row>
    <row r="14" spans="1:89" x14ac:dyDescent="0.35">
      <c r="A14" s="417"/>
      <c r="B14" s="417"/>
      <c r="C14" s="417"/>
      <c r="D14" s="417"/>
      <c r="E14" s="417"/>
      <c r="F14" s="417"/>
      <c r="G14" s="417"/>
      <c r="H14" s="417"/>
      <c r="I14" s="417"/>
      <c r="J14" s="417"/>
    </row>
    <row r="15" spans="1:89" x14ac:dyDescent="0.35">
      <c r="A15" s="417"/>
      <c r="B15" s="417"/>
      <c r="C15" s="417"/>
      <c r="D15" s="417"/>
      <c r="E15" s="417"/>
      <c r="F15" s="417"/>
      <c r="G15" s="417"/>
      <c r="H15" s="417"/>
      <c r="I15" s="417"/>
      <c r="J15" s="417"/>
    </row>
    <row r="16" spans="1:89" x14ac:dyDescent="0.35">
      <c r="A16" s="420" t="s">
        <v>607</v>
      </c>
      <c r="B16" s="417" t="s">
        <v>654</v>
      </c>
      <c r="C16" s="417"/>
      <c r="D16" s="417"/>
      <c r="E16" s="417"/>
      <c r="F16" s="417"/>
      <c r="G16" s="417"/>
      <c r="H16" s="417"/>
      <c r="I16" s="417"/>
      <c r="J16" s="417"/>
    </row>
    <row r="17" spans="1:10" x14ac:dyDescent="0.35">
      <c r="A17" s="420"/>
      <c r="B17" s="417"/>
      <c r="C17" s="417"/>
      <c r="D17" s="417"/>
      <c r="E17" s="417"/>
      <c r="F17" s="417"/>
      <c r="G17" s="417"/>
      <c r="H17" s="417"/>
      <c r="I17" s="417"/>
      <c r="J17" s="417"/>
    </row>
    <row r="18" spans="1:10" x14ac:dyDescent="0.35">
      <c r="A18" s="420" t="s">
        <v>667</v>
      </c>
      <c r="B18" s="761"/>
      <c r="C18" s="762"/>
      <c r="D18" s="762"/>
      <c r="E18" s="762"/>
      <c r="F18" s="762"/>
      <c r="G18" s="762"/>
      <c r="H18" s="762"/>
      <c r="I18" s="762"/>
      <c r="J18" s="417"/>
    </row>
    <row r="19" spans="1:10" x14ac:dyDescent="0.35">
      <c r="A19" s="420"/>
      <c r="B19" s="417"/>
      <c r="C19" s="417"/>
      <c r="D19" s="417"/>
      <c r="E19" s="417"/>
      <c r="F19" s="417"/>
      <c r="G19" s="417"/>
      <c r="H19" s="417"/>
      <c r="I19" s="417"/>
      <c r="J19" s="417"/>
    </row>
    <row r="20" spans="1:10" x14ac:dyDescent="0.35">
      <c r="A20" s="420"/>
      <c r="B20" s="417"/>
      <c r="C20" s="417"/>
      <c r="D20" s="417"/>
      <c r="E20" s="417"/>
      <c r="F20" s="417"/>
      <c r="G20" s="417"/>
      <c r="H20" s="417"/>
      <c r="I20" s="417"/>
      <c r="J20" s="417"/>
    </row>
    <row r="21" spans="1:10" x14ac:dyDescent="0.35">
      <c r="A21" s="420"/>
      <c r="B21" s="417"/>
      <c r="C21" s="417"/>
      <c r="D21" s="417"/>
      <c r="E21" s="417"/>
      <c r="F21" s="417"/>
      <c r="G21" s="417"/>
      <c r="H21" s="417"/>
      <c r="I21" s="417"/>
      <c r="J21" s="417"/>
    </row>
    <row r="22" spans="1:10" x14ac:dyDescent="0.35">
      <c r="A22" s="420" t="s">
        <v>609</v>
      </c>
      <c r="B22" s="417" t="s">
        <v>986</v>
      </c>
      <c r="C22" s="417"/>
      <c r="D22" s="417"/>
      <c r="E22" s="417"/>
      <c r="F22" s="417"/>
      <c r="G22" s="417"/>
      <c r="H22" s="417"/>
      <c r="I22" s="417"/>
      <c r="J22" s="417"/>
    </row>
    <row r="23" spans="1:10" x14ac:dyDescent="0.35">
      <c r="A23" s="420"/>
      <c r="B23" s="417"/>
      <c r="C23" s="417"/>
      <c r="D23" s="417"/>
      <c r="E23" s="417"/>
      <c r="F23" s="417"/>
      <c r="G23" s="417"/>
      <c r="H23" s="417"/>
      <c r="I23" s="417"/>
      <c r="J23" s="417"/>
    </row>
    <row r="24" spans="1:10" x14ac:dyDescent="0.35">
      <c r="A24" s="420" t="s">
        <v>667</v>
      </c>
      <c r="B24" s="761"/>
      <c r="C24" s="762"/>
      <c r="D24" s="762"/>
      <c r="E24" s="762"/>
      <c r="F24" s="762"/>
      <c r="G24" s="762"/>
      <c r="H24" s="762"/>
      <c r="I24" s="762"/>
      <c r="J24" s="417"/>
    </row>
    <row r="25" spans="1:10" x14ac:dyDescent="0.35">
      <c r="A25" s="420"/>
      <c r="B25" s="417"/>
      <c r="C25" s="417"/>
      <c r="D25" s="417"/>
      <c r="E25" s="417"/>
      <c r="F25" s="417"/>
      <c r="G25" s="417"/>
      <c r="H25" s="417"/>
      <c r="I25" s="417"/>
      <c r="J25" s="417"/>
    </row>
    <row r="26" spans="1:10" x14ac:dyDescent="0.35">
      <c r="A26" s="420"/>
      <c r="B26" s="417"/>
      <c r="C26" s="417"/>
      <c r="D26" s="417"/>
      <c r="E26" s="417"/>
      <c r="F26" s="417"/>
      <c r="G26" s="417"/>
      <c r="H26" s="417"/>
      <c r="I26" s="417"/>
      <c r="J26" s="417"/>
    </row>
    <row r="27" spans="1:10" x14ac:dyDescent="0.35">
      <c r="A27" s="420"/>
      <c r="B27" s="417"/>
      <c r="C27" s="417"/>
      <c r="D27" s="417"/>
      <c r="E27" s="417"/>
      <c r="F27" s="417"/>
      <c r="G27" s="417"/>
      <c r="H27" s="417"/>
      <c r="I27" s="417"/>
      <c r="J27" s="417"/>
    </row>
    <row r="28" spans="1:10" x14ac:dyDescent="0.35">
      <c r="A28" s="420" t="s">
        <v>611</v>
      </c>
      <c r="B28" s="417" t="s">
        <v>668</v>
      </c>
      <c r="C28" s="417"/>
      <c r="D28" s="417"/>
      <c r="E28" s="417"/>
      <c r="F28" s="417"/>
      <c r="G28" s="417"/>
      <c r="H28" s="417"/>
      <c r="I28" s="417"/>
      <c r="J28" s="417"/>
    </row>
    <row r="29" spans="1:10" x14ac:dyDescent="0.35">
      <c r="A29" s="417"/>
      <c r="B29" s="417"/>
      <c r="C29" s="417"/>
      <c r="D29" s="417"/>
      <c r="E29" s="417"/>
      <c r="F29" s="417"/>
      <c r="G29" s="417"/>
      <c r="H29" s="417"/>
      <c r="I29" s="417"/>
      <c r="J29" s="417"/>
    </row>
    <row r="30" spans="1:10" x14ac:dyDescent="0.35">
      <c r="A30" s="417" t="s">
        <v>667</v>
      </c>
      <c r="B30" s="761"/>
      <c r="C30" s="762"/>
      <c r="D30" s="762"/>
      <c r="E30" s="762"/>
      <c r="F30" s="762"/>
      <c r="G30" s="762"/>
      <c r="H30" s="762"/>
      <c r="I30" s="762"/>
      <c r="J30" s="417"/>
    </row>
    <row r="31" spans="1:10" x14ac:dyDescent="0.35">
      <c r="A31" s="417"/>
      <c r="B31" s="425" t="s">
        <v>669</v>
      </c>
      <c r="C31" s="417"/>
      <c r="D31" s="417"/>
      <c r="E31" s="417"/>
      <c r="F31" s="417"/>
      <c r="G31" s="417"/>
      <c r="H31" s="417"/>
      <c r="I31" s="417"/>
      <c r="J31" s="417"/>
    </row>
    <row r="32" spans="1:10" x14ac:dyDescent="0.35">
      <c r="A32" s="417" t="s">
        <v>667</v>
      </c>
      <c r="B32" s="417"/>
      <c r="C32" s="417"/>
      <c r="D32" s="417"/>
      <c r="E32" s="417"/>
      <c r="F32" s="417"/>
      <c r="G32" s="417"/>
      <c r="H32" s="417"/>
      <c r="I32" s="417"/>
      <c r="J32" s="417"/>
    </row>
    <row r="33" spans="1:10" x14ac:dyDescent="0.35">
      <c r="A33" s="417"/>
      <c r="B33" s="761"/>
      <c r="C33" s="762"/>
      <c r="D33" s="762"/>
      <c r="E33" s="762"/>
      <c r="F33" s="762"/>
      <c r="G33" s="762"/>
      <c r="H33" s="762"/>
      <c r="I33" s="762"/>
      <c r="J33" s="417"/>
    </row>
    <row r="34" spans="1:10" x14ac:dyDescent="0.35">
      <c r="A34" s="417"/>
      <c r="B34" s="425" t="s">
        <v>670</v>
      </c>
      <c r="C34" s="426"/>
      <c r="D34" s="417"/>
      <c r="E34" s="417"/>
      <c r="F34" s="417"/>
      <c r="G34" s="417"/>
      <c r="H34" s="417"/>
      <c r="I34" s="417"/>
      <c r="J34" s="417"/>
    </row>
    <row r="35" spans="1:10" x14ac:dyDescent="0.35">
      <c r="A35" s="417"/>
      <c r="B35" s="417"/>
      <c r="C35" s="417"/>
      <c r="D35" s="417"/>
      <c r="E35" s="417"/>
      <c r="F35" s="417"/>
      <c r="G35" s="417"/>
      <c r="H35" s="417"/>
      <c r="I35" s="417"/>
      <c r="J35" s="417"/>
    </row>
    <row r="36" spans="1:10" x14ac:dyDescent="0.35">
      <c r="A36" s="417"/>
      <c r="B36" s="417"/>
      <c r="C36" s="417"/>
      <c r="D36" s="417"/>
      <c r="E36" s="417"/>
      <c r="F36" s="417"/>
      <c r="G36" s="417"/>
      <c r="H36" s="417"/>
      <c r="I36" s="417"/>
      <c r="J36" s="417"/>
    </row>
    <row r="37" spans="1:10" x14ac:dyDescent="0.35">
      <c r="A37" s="417"/>
      <c r="B37" s="417"/>
      <c r="C37" s="417"/>
      <c r="D37" s="417"/>
      <c r="E37" s="417"/>
      <c r="F37" s="417"/>
      <c r="G37" s="417"/>
      <c r="H37" s="417"/>
      <c r="I37" s="417"/>
      <c r="J37" s="417"/>
    </row>
    <row r="38" spans="1:10" ht="71.150000000000006" customHeight="1" x14ac:dyDescent="0.35">
      <c r="A38" s="753" t="s">
        <v>671</v>
      </c>
      <c r="B38" s="754"/>
      <c r="C38" s="754"/>
      <c r="D38" s="754"/>
      <c r="E38" s="754"/>
      <c r="F38" s="754"/>
      <c r="G38" s="754"/>
      <c r="H38" s="754"/>
      <c r="I38" s="754"/>
      <c r="J38" s="754"/>
    </row>
    <row r="39" spans="1:10" x14ac:dyDescent="0.35">
      <c r="A39" s="417"/>
      <c r="B39" s="417"/>
      <c r="C39" s="417"/>
      <c r="D39" s="417"/>
      <c r="E39" s="417"/>
      <c r="F39" s="417"/>
      <c r="G39" s="417"/>
      <c r="H39" s="417"/>
      <c r="I39" s="417"/>
      <c r="J39" s="417"/>
    </row>
    <row r="40" spans="1:10" x14ac:dyDescent="0.35">
      <c r="A40" s="417"/>
      <c r="B40" s="417"/>
      <c r="C40" s="417"/>
      <c r="D40" s="417"/>
      <c r="E40" s="417"/>
      <c r="F40" s="417"/>
      <c r="G40" s="417"/>
      <c r="H40" s="417"/>
      <c r="I40" s="417"/>
      <c r="J40" s="417"/>
    </row>
    <row r="41" spans="1:10" x14ac:dyDescent="0.35">
      <c r="A41" s="417"/>
      <c r="B41" s="417"/>
      <c r="C41" s="417"/>
      <c r="D41" s="417"/>
      <c r="E41" s="417"/>
      <c r="F41" s="417"/>
      <c r="G41" s="417"/>
      <c r="H41" s="417"/>
      <c r="I41" s="417"/>
      <c r="J41" s="417"/>
    </row>
    <row r="42" spans="1:10" x14ac:dyDescent="0.35">
      <c r="A42" s="761"/>
      <c r="B42" s="762"/>
      <c r="C42" s="762"/>
      <c r="D42" s="762"/>
      <c r="E42" s="762"/>
      <c r="F42" s="417"/>
      <c r="G42" s="761"/>
      <c r="H42" s="762"/>
      <c r="I42" s="417"/>
      <c r="J42" s="417"/>
    </row>
    <row r="43" spans="1:10" x14ac:dyDescent="0.35">
      <c r="A43" s="417" t="s">
        <v>672</v>
      </c>
      <c r="B43" s="417"/>
      <c r="C43" s="417"/>
      <c r="D43" s="417"/>
      <c r="E43" s="417"/>
      <c r="F43" s="417"/>
      <c r="G43" s="417" t="s">
        <v>673</v>
      </c>
      <c r="H43" s="417"/>
      <c r="I43" s="417"/>
      <c r="J43" s="417"/>
    </row>
    <row r="44" spans="1:10" x14ac:dyDescent="0.35">
      <c r="A44" s="417"/>
      <c r="B44" s="417"/>
      <c r="C44" s="417"/>
      <c r="D44" s="417"/>
      <c r="E44" s="417"/>
      <c r="F44" s="417"/>
      <c r="G44" s="417"/>
      <c r="H44" s="417"/>
      <c r="I44" s="417"/>
      <c r="J44" s="417"/>
    </row>
    <row r="45" spans="1:10" x14ac:dyDescent="0.35">
      <c r="A45" s="417"/>
      <c r="B45" s="417"/>
      <c r="C45" s="417"/>
      <c r="D45" s="417"/>
      <c r="E45" s="417"/>
      <c r="F45" s="417"/>
      <c r="G45" s="417"/>
      <c r="H45" s="417"/>
      <c r="I45" s="417"/>
      <c r="J45" s="417"/>
    </row>
    <row r="46" spans="1:10" x14ac:dyDescent="0.35">
      <c r="A46" s="417"/>
      <c r="B46" s="417"/>
      <c r="C46" s="417"/>
      <c r="D46" s="417"/>
      <c r="E46" s="417"/>
      <c r="F46" s="417"/>
      <c r="G46" s="417"/>
      <c r="H46" s="417"/>
      <c r="I46" s="417"/>
      <c r="J46" s="417"/>
    </row>
    <row r="47" spans="1:10" x14ac:dyDescent="0.35">
      <c r="A47" s="417"/>
      <c r="B47" s="417"/>
      <c r="C47" s="417"/>
      <c r="D47" s="417"/>
      <c r="E47" s="417"/>
      <c r="F47" s="417"/>
      <c r="G47" s="417"/>
      <c r="H47" s="417"/>
      <c r="I47" s="417"/>
      <c r="J47" s="417"/>
    </row>
    <row r="48" spans="1:10" x14ac:dyDescent="0.35">
      <c r="A48" s="417"/>
      <c r="B48" s="417"/>
      <c r="C48" s="417"/>
      <c r="D48" s="417"/>
      <c r="E48" s="417"/>
      <c r="F48" s="417"/>
      <c r="G48" s="417"/>
      <c r="H48" s="417"/>
      <c r="I48" s="417"/>
      <c r="J48" s="417"/>
    </row>
    <row r="49" spans="1:10" x14ac:dyDescent="0.35">
      <c r="A49" s="417"/>
      <c r="B49" s="417"/>
      <c r="C49" s="417"/>
      <c r="D49" s="417"/>
      <c r="E49" s="417"/>
      <c r="F49" s="417"/>
      <c r="G49" s="417"/>
      <c r="H49" s="417"/>
      <c r="I49" s="417"/>
      <c r="J49" s="417"/>
    </row>
    <row r="50" spans="1:10" x14ac:dyDescent="0.35">
      <c r="A50" s="417"/>
      <c r="B50" s="417"/>
      <c r="C50" s="417"/>
      <c r="D50" s="417"/>
      <c r="E50" s="417"/>
      <c r="F50" s="417"/>
      <c r="G50" s="417"/>
      <c r="H50" s="417"/>
      <c r="I50" s="417"/>
      <c r="J50" s="417"/>
    </row>
  </sheetData>
  <sheetProtection algorithmName="SHA-512" hashValue="TxkZ5ssGzHIGLtTVZ/kSPBSTFEyf0AsA5A2WaYgOA8V2gW30V+AyzyMrQ8DCZkVTBRM/r9Wfgd1SDhpuby2gUg==" saltValue="dTKEsu5sufiT+ZlAYM7zLw==" spinCount="100000" sheet="1" objects="1" scenarios="1"/>
  <mergeCells count="16">
    <mergeCell ref="A7:J7"/>
    <mergeCell ref="A1:J1"/>
    <mergeCell ref="A2:J2"/>
    <mergeCell ref="A4:J4"/>
    <mergeCell ref="A5:J5"/>
    <mergeCell ref="A6:J6"/>
    <mergeCell ref="B33:I33"/>
    <mergeCell ref="A38:J38"/>
    <mergeCell ref="A42:E42"/>
    <mergeCell ref="G42:H42"/>
    <mergeCell ref="A8:J8"/>
    <mergeCell ref="A9:J9"/>
    <mergeCell ref="A12:J12"/>
    <mergeCell ref="B18:I18"/>
    <mergeCell ref="B24:I24"/>
    <mergeCell ref="B30:I30"/>
  </mergeCells>
  <pageMargins left="0.7" right="0.7" top="0.75" bottom="0.75" header="0.3" footer="0.3"/>
  <pageSetup fitToHeight="0" orientation="portrait" horizontalDpi="1200" verticalDpi="1200"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C41F-936D-4E48-81A6-591461C3FC0E}">
  <sheetPr>
    <pageSetUpPr fitToPage="1"/>
  </sheetPr>
  <dimension ref="A1:O39"/>
  <sheetViews>
    <sheetView zoomScaleNormal="100" workbookViewId="0">
      <selection activeCell="O7" sqref="O7"/>
    </sheetView>
  </sheetViews>
  <sheetFormatPr defaultColWidth="8.81640625" defaultRowHeight="14" x14ac:dyDescent="0.3"/>
  <cols>
    <col min="1" max="1" width="3.1796875" style="25" customWidth="1"/>
    <col min="2" max="16384" width="8.81640625" style="25"/>
  </cols>
  <sheetData>
    <row r="1" spans="1:15" ht="15" customHeight="1" x14ac:dyDescent="0.3">
      <c r="A1" s="727" t="s">
        <v>0</v>
      </c>
      <c r="B1" s="727"/>
      <c r="C1" s="727"/>
      <c r="D1" s="727"/>
      <c r="E1" s="727"/>
      <c r="F1" s="727"/>
      <c r="G1" s="727"/>
      <c r="H1" s="727"/>
      <c r="I1" s="727"/>
      <c r="J1" s="727"/>
      <c r="K1" s="727"/>
      <c r="L1" s="107"/>
      <c r="M1" s="107"/>
      <c r="N1" s="107"/>
      <c r="O1" s="107"/>
    </row>
    <row r="2" spans="1:15" ht="15" customHeight="1" x14ac:dyDescent="0.3">
      <c r="A2" s="727" t="s">
        <v>674</v>
      </c>
      <c r="B2" s="727"/>
      <c r="C2" s="727"/>
      <c r="D2" s="727"/>
      <c r="E2" s="727"/>
      <c r="F2" s="727"/>
      <c r="G2" s="727"/>
      <c r="H2" s="727"/>
      <c r="I2" s="727"/>
      <c r="J2" s="727"/>
      <c r="K2" s="727"/>
    </row>
    <row r="3" spans="1:15" ht="15" customHeight="1" x14ac:dyDescent="0.3">
      <c r="A3" s="248"/>
      <c r="B3" s="248"/>
      <c r="C3" s="248"/>
      <c r="D3" s="248"/>
      <c r="E3" s="248"/>
      <c r="F3" s="248"/>
      <c r="G3" s="248"/>
      <c r="H3" s="248"/>
      <c r="I3" s="248"/>
      <c r="J3" s="248"/>
    </row>
    <row r="4" spans="1:15" x14ac:dyDescent="0.3">
      <c r="A4" s="768" t="s">
        <v>675</v>
      </c>
      <c r="B4" s="769"/>
      <c r="C4" s="769"/>
      <c r="D4" s="769"/>
      <c r="E4" s="769"/>
      <c r="F4" s="769"/>
      <c r="G4" s="769"/>
      <c r="H4" s="769"/>
      <c r="I4" s="769"/>
      <c r="J4" s="769"/>
      <c r="K4" s="769"/>
      <c r="L4" s="427"/>
      <c r="M4" s="427"/>
    </row>
    <row r="6" spans="1:15" x14ac:dyDescent="0.3">
      <c r="A6" s="768" t="s">
        <v>676</v>
      </c>
      <c r="B6" s="769"/>
      <c r="C6" s="769"/>
      <c r="D6" s="769"/>
      <c r="E6" s="769"/>
      <c r="F6" s="769"/>
      <c r="G6" s="769"/>
      <c r="H6" s="769"/>
      <c r="I6" s="769"/>
      <c r="J6" s="769"/>
      <c r="K6" s="769"/>
      <c r="L6" s="427"/>
      <c r="M6" s="427"/>
    </row>
    <row r="8" spans="1:15" ht="43.5" customHeight="1" x14ac:dyDescent="0.3">
      <c r="A8" s="428" t="s">
        <v>607</v>
      </c>
      <c r="B8" s="767" t="s">
        <v>677</v>
      </c>
      <c r="C8" s="767"/>
      <c r="D8" s="767"/>
      <c r="E8" s="767"/>
      <c r="F8" s="767"/>
      <c r="G8" s="767"/>
      <c r="H8" s="767"/>
      <c r="I8" s="767"/>
      <c r="J8" s="767"/>
      <c r="K8" s="767"/>
      <c r="L8" s="81"/>
      <c r="M8" s="81"/>
    </row>
    <row r="9" spans="1:15" ht="6" customHeight="1" x14ac:dyDescent="0.3">
      <c r="A9" s="428"/>
    </row>
    <row r="10" spans="1:15" ht="31" customHeight="1" x14ac:dyDescent="0.3">
      <c r="A10" s="428" t="s">
        <v>609</v>
      </c>
      <c r="B10" s="767" t="s">
        <v>678</v>
      </c>
      <c r="C10" s="767"/>
      <c r="D10" s="767"/>
      <c r="E10" s="767"/>
      <c r="F10" s="767"/>
      <c r="G10" s="767"/>
      <c r="H10" s="767"/>
      <c r="I10" s="767"/>
      <c r="J10" s="767"/>
      <c r="K10" s="767"/>
      <c r="L10" s="81"/>
      <c r="M10" s="81"/>
    </row>
    <row r="11" spans="1:15" ht="6" customHeight="1" x14ac:dyDescent="0.3">
      <c r="A11" s="428"/>
    </row>
    <row r="12" spans="1:15" ht="31" customHeight="1" x14ac:dyDescent="0.3">
      <c r="A12" s="428" t="s">
        <v>611</v>
      </c>
      <c r="B12" s="767" t="s">
        <v>679</v>
      </c>
      <c r="C12" s="767"/>
      <c r="D12" s="767"/>
      <c r="E12" s="767"/>
      <c r="F12" s="767"/>
      <c r="G12" s="767"/>
      <c r="H12" s="767"/>
      <c r="I12" s="767"/>
      <c r="J12" s="767"/>
      <c r="K12" s="767"/>
      <c r="L12" s="81"/>
      <c r="M12" s="81"/>
    </row>
    <row r="13" spans="1:15" ht="6" customHeight="1" x14ac:dyDescent="0.3">
      <c r="A13" s="428"/>
    </row>
    <row r="14" spans="1:15" ht="60" customHeight="1" x14ac:dyDescent="0.3">
      <c r="A14" s="428" t="s">
        <v>612</v>
      </c>
      <c r="B14" s="767" t="s">
        <v>680</v>
      </c>
      <c r="C14" s="767"/>
      <c r="D14" s="767"/>
      <c r="E14" s="767"/>
      <c r="F14" s="767"/>
      <c r="G14" s="767"/>
      <c r="H14" s="767"/>
      <c r="I14" s="767"/>
      <c r="J14" s="767"/>
      <c r="K14" s="767"/>
      <c r="L14" s="81"/>
      <c r="M14" s="81"/>
    </row>
    <row r="15" spans="1:15" ht="6" customHeight="1" x14ac:dyDescent="0.3">
      <c r="A15" s="428"/>
    </row>
    <row r="16" spans="1:15" ht="21" customHeight="1" x14ac:dyDescent="0.3">
      <c r="A16" s="428" t="s">
        <v>971</v>
      </c>
      <c r="B16" s="770" t="s">
        <v>987</v>
      </c>
      <c r="C16" s="770"/>
      <c r="D16" s="770"/>
      <c r="E16" s="770"/>
      <c r="F16" s="770"/>
      <c r="G16" s="770"/>
      <c r="H16" s="770"/>
      <c r="I16" s="770"/>
      <c r="J16" s="770"/>
      <c r="K16" s="770"/>
    </row>
    <row r="17" spans="1:13" ht="6" customHeight="1" x14ac:dyDescent="0.3">
      <c r="A17" s="428"/>
    </row>
    <row r="18" spans="1:13" ht="58.5" customHeight="1" x14ac:dyDescent="0.3">
      <c r="A18" s="428" t="s">
        <v>959</v>
      </c>
      <c r="B18" s="767" t="s">
        <v>681</v>
      </c>
      <c r="C18" s="767"/>
      <c r="D18" s="767"/>
      <c r="E18" s="767"/>
      <c r="F18" s="767"/>
      <c r="G18" s="767"/>
      <c r="H18" s="767"/>
      <c r="I18" s="767"/>
      <c r="J18" s="767"/>
      <c r="K18" s="767"/>
      <c r="L18" s="81"/>
      <c r="M18" s="81"/>
    </row>
    <row r="19" spans="1:13" ht="6" customHeight="1" x14ac:dyDescent="0.3">
      <c r="A19" s="428"/>
    </row>
    <row r="20" spans="1:13" ht="45" customHeight="1" x14ac:dyDescent="0.3">
      <c r="A20" s="428"/>
      <c r="B20" s="429" t="s">
        <v>625</v>
      </c>
      <c r="C20" s="767" t="s">
        <v>682</v>
      </c>
      <c r="D20" s="767"/>
      <c r="E20" s="767"/>
      <c r="F20" s="767"/>
      <c r="G20" s="767"/>
      <c r="H20" s="767"/>
      <c r="I20" s="767"/>
      <c r="J20" s="767"/>
      <c r="K20" s="767"/>
      <c r="L20" s="81"/>
      <c r="M20" s="81"/>
    </row>
    <row r="21" spans="1:13" ht="6" customHeight="1" x14ac:dyDescent="0.3">
      <c r="A21" s="428"/>
      <c r="B21" s="429"/>
    </row>
    <row r="22" spans="1:13" ht="58" customHeight="1" x14ac:dyDescent="0.3">
      <c r="A22" s="428"/>
      <c r="B22" s="429" t="s">
        <v>7</v>
      </c>
      <c r="C22" s="767" t="s">
        <v>683</v>
      </c>
      <c r="D22" s="767"/>
      <c r="E22" s="767"/>
      <c r="F22" s="767"/>
      <c r="G22" s="767"/>
      <c r="H22" s="767"/>
      <c r="I22" s="767"/>
      <c r="J22" s="767"/>
      <c r="K22" s="767"/>
      <c r="L22" s="81"/>
      <c r="M22" s="81"/>
    </row>
    <row r="23" spans="1:13" ht="6" customHeight="1" x14ac:dyDescent="0.3">
      <c r="A23" s="428"/>
      <c r="B23" s="429"/>
    </row>
    <row r="24" spans="1:13" ht="30" customHeight="1" x14ac:dyDescent="0.3">
      <c r="A24" s="428"/>
      <c r="B24" s="429" t="s">
        <v>9</v>
      </c>
      <c r="C24" s="767" t="s">
        <v>684</v>
      </c>
      <c r="D24" s="767"/>
      <c r="E24" s="767"/>
      <c r="F24" s="767"/>
      <c r="G24" s="767"/>
      <c r="H24" s="767"/>
      <c r="I24" s="767"/>
      <c r="J24" s="767"/>
      <c r="K24" s="767"/>
      <c r="L24" s="81"/>
      <c r="M24" s="81"/>
    </row>
    <row r="25" spans="1:13" ht="6" customHeight="1" x14ac:dyDescent="0.3">
      <c r="A25" s="428"/>
      <c r="B25" s="429"/>
    </row>
    <row r="26" spans="1:13" ht="30" customHeight="1" x14ac:dyDescent="0.3">
      <c r="A26" s="428"/>
      <c r="B26" s="429" t="s">
        <v>629</v>
      </c>
      <c r="C26" s="767" t="s">
        <v>685</v>
      </c>
      <c r="D26" s="767"/>
      <c r="E26" s="767"/>
      <c r="F26" s="767"/>
      <c r="G26" s="767"/>
      <c r="H26" s="767"/>
      <c r="I26" s="767"/>
      <c r="J26" s="767"/>
      <c r="K26" s="767"/>
      <c r="L26" s="81"/>
      <c r="M26" s="81"/>
    </row>
    <row r="27" spans="1:13" ht="6" customHeight="1" x14ac:dyDescent="0.3">
      <c r="A27" s="428"/>
    </row>
    <row r="28" spans="1:13" ht="21" customHeight="1" x14ac:dyDescent="0.3">
      <c r="A28" s="428" t="s">
        <v>960</v>
      </c>
      <c r="B28" s="767" t="s">
        <v>686</v>
      </c>
      <c r="C28" s="767"/>
      <c r="D28" s="767"/>
      <c r="E28" s="767"/>
      <c r="F28" s="767"/>
      <c r="G28" s="767"/>
      <c r="H28" s="767"/>
      <c r="I28" s="767"/>
      <c r="J28" s="767"/>
      <c r="K28" s="767"/>
      <c r="L28" s="81"/>
      <c r="M28" s="81"/>
    </row>
    <row r="29" spans="1:13" ht="7" customHeight="1" x14ac:dyDescent="0.3">
      <c r="A29" s="428"/>
    </row>
    <row r="30" spans="1:13" ht="30" customHeight="1" x14ac:dyDescent="0.3">
      <c r="A30" s="428" t="s">
        <v>961</v>
      </c>
      <c r="B30" s="767" t="s">
        <v>687</v>
      </c>
      <c r="C30" s="767"/>
      <c r="D30" s="767"/>
      <c r="E30" s="767"/>
      <c r="F30" s="767"/>
      <c r="G30" s="767"/>
      <c r="H30" s="767"/>
      <c r="I30" s="767"/>
      <c r="J30" s="767"/>
      <c r="K30" s="767"/>
      <c r="L30" s="81"/>
      <c r="M30" s="81"/>
    </row>
    <row r="31" spans="1:13" ht="6" customHeight="1" x14ac:dyDescent="0.3">
      <c r="A31" s="428"/>
    </row>
    <row r="32" spans="1:13" ht="30.75" customHeight="1" x14ac:dyDescent="0.3">
      <c r="A32" s="428"/>
      <c r="B32" s="429" t="s">
        <v>625</v>
      </c>
      <c r="C32" s="767" t="s">
        <v>688</v>
      </c>
      <c r="D32" s="767"/>
      <c r="E32" s="767"/>
      <c r="F32" s="767"/>
      <c r="G32" s="767"/>
      <c r="H32" s="767"/>
      <c r="I32" s="767"/>
      <c r="J32" s="767"/>
      <c r="K32" s="767"/>
      <c r="L32" s="81"/>
      <c r="M32" s="81"/>
    </row>
    <row r="33" spans="1:13" ht="6" customHeight="1" x14ac:dyDescent="0.3">
      <c r="A33" s="428"/>
      <c r="B33" s="429"/>
    </row>
    <row r="34" spans="1:13" ht="30.75" customHeight="1" x14ac:dyDescent="0.3">
      <c r="A34" s="428"/>
      <c r="B34" s="429" t="s">
        <v>7</v>
      </c>
      <c r="C34" s="767" t="s">
        <v>689</v>
      </c>
      <c r="D34" s="767"/>
      <c r="E34" s="767"/>
      <c r="F34" s="767"/>
      <c r="G34" s="767"/>
      <c r="H34" s="767"/>
      <c r="I34" s="767"/>
      <c r="J34" s="767"/>
      <c r="K34" s="767"/>
      <c r="L34" s="81"/>
      <c r="M34" s="81"/>
    </row>
    <row r="35" spans="1:13" ht="6" customHeight="1" x14ac:dyDescent="0.3">
      <c r="A35" s="428"/>
    </row>
    <row r="36" spans="1:13" ht="20.149999999999999" customHeight="1" x14ac:dyDescent="0.3">
      <c r="A36" s="428" t="s">
        <v>962</v>
      </c>
      <c r="B36" s="767" t="s">
        <v>690</v>
      </c>
      <c r="C36" s="767"/>
      <c r="D36" s="767"/>
      <c r="E36" s="767"/>
      <c r="F36" s="767"/>
      <c r="G36" s="767"/>
      <c r="H36" s="767"/>
      <c r="I36" s="767"/>
      <c r="J36" s="767"/>
      <c r="K36" s="767"/>
      <c r="L36" s="81"/>
      <c r="M36" s="81"/>
    </row>
    <row r="37" spans="1:13" ht="6" customHeight="1" x14ac:dyDescent="0.3">
      <c r="A37" s="428"/>
    </row>
    <row r="38" spans="1:13" ht="30" customHeight="1" x14ac:dyDescent="0.3">
      <c r="A38" s="428" t="s">
        <v>963</v>
      </c>
      <c r="B38" s="767" t="s">
        <v>691</v>
      </c>
      <c r="C38" s="767"/>
      <c r="D38" s="767"/>
      <c r="E38" s="767"/>
      <c r="F38" s="767"/>
      <c r="G38" s="767"/>
      <c r="H38" s="767"/>
      <c r="I38" s="767"/>
      <c r="J38" s="767"/>
      <c r="K38" s="767"/>
      <c r="L38" s="81"/>
      <c r="M38" s="81"/>
    </row>
    <row r="39" spans="1:13" ht="6" customHeight="1" x14ac:dyDescent="0.3">
      <c r="A39" s="428"/>
    </row>
  </sheetData>
  <sheetProtection algorithmName="SHA-512" hashValue="souQHf2f9BySZWRYE0axjSeSamU+GA+AyWZNZqmdtYxmGHp3cKS+YpkDC8u8//NW5Fqwj55N7tgVzgVExPcNGQ==" saltValue="bHFOg0tCj1togEku9wq4EA==" spinCount="100000" sheet="1" objects="1" scenarios="1"/>
  <mergeCells count="20">
    <mergeCell ref="C24:K24"/>
    <mergeCell ref="A1:K1"/>
    <mergeCell ref="A2:K2"/>
    <mergeCell ref="A4:K4"/>
    <mergeCell ref="A6:K6"/>
    <mergeCell ref="B8:K8"/>
    <mergeCell ref="B10:K10"/>
    <mergeCell ref="B12:K12"/>
    <mergeCell ref="B14:K14"/>
    <mergeCell ref="B18:K18"/>
    <mergeCell ref="C20:K20"/>
    <mergeCell ref="C22:K22"/>
    <mergeCell ref="B16:K16"/>
    <mergeCell ref="B38:K38"/>
    <mergeCell ref="C26:K26"/>
    <mergeCell ref="B28:K28"/>
    <mergeCell ref="B30:K30"/>
    <mergeCell ref="C32:K32"/>
    <mergeCell ref="C34:K34"/>
    <mergeCell ref="B36:K36"/>
  </mergeCells>
  <pageMargins left="0.7" right="0.7" top="0.75" bottom="0.75" header="0.3" footer="0.3"/>
  <pageSetup scale="90" fitToHeight="0" orientation="portrait" horizontalDpi="1200" verticalDpi="1200"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30746-DE9E-8541-9E41-9773762D6FC7}">
  <sheetPr>
    <pageSetUpPr fitToPage="1"/>
  </sheetPr>
  <dimension ref="A1:O694"/>
  <sheetViews>
    <sheetView zoomScaleNormal="100" workbookViewId="0">
      <selection activeCell="A376" sqref="A376:H376"/>
    </sheetView>
  </sheetViews>
  <sheetFormatPr defaultColWidth="8.81640625" defaultRowHeight="14" x14ac:dyDescent="0.3"/>
  <cols>
    <col min="1" max="2" width="3.81640625" style="25" customWidth="1"/>
    <col min="3" max="10" width="8.81640625" style="25"/>
    <col min="11" max="11" width="10.81640625" style="25" customWidth="1"/>
    <col min="12" max="16384" width="8.81640625" style="25"/>
  </cols>
  <sheetData>
    <row r="1" spans="1:15" ht="15" customHeight="1" x14ac:dyDescent="0.3">
      <c r="A1" s="727" t="s">
        <v>0</v>
      </c>
      <c r="B1" s="727"/>
      <c r="C1" s="727"/>
      <c r="D1" s="727"/>
      <c r="E1" s="727"/>
      <c r="F1" s="727"/>
      <c r="G1" s="727"/>
      <c r="H1" s="727"/>
      <c r="I1" s="727"/>
      <c r="J1" s="727"/>
      <c r="K1" s="727"/>
      <c r="L1" s="107"/>
      <c r="M1" s="107"/>
      <c r="N1" s="107"/>
      <c r="O1" s="107"/>
    </row>
    <row r="2" spans="1:15" ht="15" customHeight="1" x14ac:dyDescent="0.3">
      <c r="A2" s="785" t="s">
        <v>692</v>
      </c>
      <c r="B2" s="786"/>
      <c r="C2" s="786"/>
      <c r="D2" s="786"/>
      <c r="E2" s="786"/>
      <c r="F2" s="786"/>
      <c r="G2" s="786"/>
      <c r="H2" s="786"/>
      <c r="I2" s="786"/>
      <c r="J2" s="786"/>
      <c r="K2" s="786"/>
      <c r="L2" s="430"/>
    </row>
    <row r="3" spans="1:15" ht="15" customHeight="1" x14ac:dyDescent="0.3">
      <c r="A3" s="785" t="s">
        <v>693</v>
      </c>
      <c r="B3" s="786"/>
      <c r="C3" s="786"/>
      <c r="D3" s="786"/>
      <c r="E3" s="786"/>
      <c r="F3" s="786"/>
      <c r="G3" s="786"/>
      <c r="H3" s="786"/>
      <c r="I3" s="786"/>
      <c r="J3" s="786"/>
      <c r="K3" s="786"/>
      <c r="L3" s="430"/>
    </row>
    <row r="4" spans="1:15" ht="15" customHeight="1" x14ac:dyDescent="0.3"/>
    <row r="5" spans="1:15" ht="101.25" customHeight="1" x14ac:dyDescent="0.3">
      <c r="A5" s="767" t="s">
        <v>694</v>
      </c>
      <c r="B5" s="767"/>
      <c r="C5" s="767"/>
      <c r="D5" s="767"/>
      <c r="E5" s="767"/>
      <c r="F5" s="767"/>
      <c r="G5" s="767"/>
      <c r="H5" s="767"/>
      <c r="I5" s="767"/>
      <c r="J5" s="767"/>
      <c r="K5" s="767"/>
      <c r="L5" s="56"/>
    </row>
    <row r="6" spans="1:15" ht="20.149999999999999" customHeight="1" x14ac:dyDescent="0.3"/>
    <row r="7" spans="1:15" ht="20.149999999999999" customHeight="1" x14ac:dyDescent="0.3">
      <c r="A7" s="25" t="s">
        <v>695</v>
      </c>
      <c r="D7" s="787">
        <f>'I. Applicant Info'!G13</f>
        <v>0</v>
      </c>
      <c r="E7" s="787"/>
      <c r="F7" s="787"/>
      <c r="G7" s="787"/>
      <c r="H7" s="787"/>
      <c r="I7" s="787"/>
      <c r="J7" s="787"/>
      <c r="K7" s="787"/>
    </row>
    <row r="8" spans="1:15" ht="10.4" customHeight="1" x14ac:dyDescent="0.3">
      <c r="D8" s="1"/>
      <c r="E8" s="1"/>
      <c r="F8" s="1"/>
      <c r="G8" s="1"/>
      <c r="H8" s="1"/>
      <c r="I8" s="1"/>
      <c r="J8" s="1"/>
      <c r="K8" s="1"/>
    </row>
    <row r="9" spans="1:15" ht="20.149999999999999" customHeight="1" x14ac:dyDescent="0.3">
      <c r="A9" s="25" t="s">
        <v>696</v>
      </c>
      <c r="D9" s="787">
        <f>'III. Prj. Description'!E6</f>
        <v>0</v>
      </c>
      <c r="E9" s="787"/>
      <c r="F9" s="787"/>
      <c r="G9" s="787"/>
      <c r="H9" s="787"/>
      <c r="I9" s="787"/>
      <c r="J9" s="787"/>
      <c r="K9" s="787"/>
    </row>
    <row r="10" spans="1:15" ht="10.4" customHeight="1" x14ac:dyDescent="0.3">
      <c r="D10" s="1"/>
      <c r="E10" s="1"/>
      <c r="F10" s="1"/>
      <c r="G10" s="1"/>
      <c r="H10" s="1"/>
      <c r="I10" s="1"/>
      <c r="J10" s="1"/>
      <c r="K10" s="1"/>
    </row>
    <row r="11" spans="1:15" ht="20.149999999999999" customHeight="1" x14ac:dyDescent="0.3">
      <c r="A11" s="25" t="s">
        <v>697</v>
      </c>
      <c r="D11" s="787">
        <f>'II. Site Info'!H6</f>
        <v>0</v>
      </c>
      <c r="E11" s="787"/>
      <c r="F11" s="787"/>
      <c r="G11" s="787"/>
      <c r="H11" s="787"/>
      <c r="I11" s="787"/>
      <c r="J11" s="787"/>
      <c r="K11" s="787"/>
    </row>
    <row r="12" spans="1:15" ht="20.149999999999999" customHeight="1" x14ac:dyDescent="0.3">
      <c r="D12" s="788">
        <f>'II. Site Info'!H7</f>
        <v>0</v>
      </c>
      <c r="E12" s="788"/>
      <c r="F12" s="788"/>
      <c r="G12" s="788"/>
      <c r="H12" s="788"/>
      <c r="I12" s="788"/>
      <c r="J12" s="788"/>
      <c r="K12" s="788"/>
    </row>
    <row r="13" spans="1:15" ht="20.149999999999999" customHeight="1" x14ac:dyDescent="0.3">
      <c r="D13" s="788">
        <f>'II. Site Info'!H8</f>
        <v>0</v>
      </c>
      <c r="E13" s="788"/>
      <c r="F13" s="788"/>
      <c r="G13" s="788"/>
      <c r="H13" s="788"/>
      <c r="I13" s="788"/>
      <c r="J13" s="788"/>
      <c r="K13" s="788"/>
    </row>
    <row r="14" spans="1:15" ht="20.149999999999999" customHeight="1" x14ac:dyDescent="0.3">
      <c r="D14" s="788">
        <f>'II. Site Info'!H9</f>
        <v>0</v>
      </c>
      <c r="E14" s="788"/>
      <c r="F14" s="788"/>
      <c r="G14" s="788"/>
      <c r="H14" s="788"/>
      <c r="I14" s="788"/>
      <c r="J14" s="788"/>
      <c r="K14" s="788"/>
    </row>
    <row r="15" spans="1:15" ht="20.149999999999999" customHeight="1" x14ac:dyDescent="0.3"/>
    <row r="16" spans="1:15" ht="20.149999999999999" customHeight="1" x14ac:dyDescent="0.3">
      <c r="A16" s="107" t="s">
        <v>698</v>
      </c>
    </row>
    <row r="17" spans="1:12" ht="10.4" customHeight="1" x14ac:dyDescent="0.3"/>
    <row r="18" spans="1:12" ht="20.149999999999999" customHeight="1" x14ac:dyDescent="0.3">
      <c r="A18" s="431" t="s">
        <v>607</v>
      </c>
      <c r="B18" s="25" t="s">
        <v>699</v>
      </c>
    </row>
    <row r="19" spans="1:12" ht="20.149999999999999" customHeight="1" x14ac:dyDescent="0.3">
      <c r="B19" s="789"/>
      <c r="C19" s="790"/>
      <c r="D19" s="790"/>
      <c r="E19" s="790"/>
      <c r="F19" s="790"/>
      <c r="G19" s="790"/>
      <c r="H19" s="790"/>
      <c r="I19" s="790"/>
      <c r="J19" s="790"/>
      <c r="K19" s="790"/>
      <c r="L19" s="56"/>
    </row>
    <row r="20" spans="1:12" ht="10.4" customHeight="1" x14ac:dyDescent="0.3"/>
    <row r="21" spans="1:12" ht="20.149999999999999" customHeight="1" x14ac:dyDescent="0.3">
      <c r="A21" s="431" t="s">
        <v>609</v>
      </c>
      <c r="B21" s="25" t="s">
        <v>700</v>
      </c>
    </row>
    <row r="22" spans="1:12" ht="6" customHeight="1" x14ac:dyDescent="0.3"/>
    <row r="23" spans="1:12" ht="20.149999999999999" customHeight="1" x14ac:dyDescent="0.3">
      <c r="B23" s="7"/>
      <c r="C23" s="25" t="s">
        <v>701</v>
      </c>
    </row>
    <row r="24" spans="1:12" ht="6" customHeight="1" x14ac:dyDescent="0.3"/>
    <row r="25" spans="1:12" ht="20.149999999999999" customHeight="1" x14ac:dyDescent="0.3">
      <c r="B25" s="7"/>
      <c r="C25" s="25" t="s">
        <v>702</v>
      </c>
    </row>
    <row r="26" spans="1:12" ht="6" customHeight="1" x14ac:dyDescent="0.3"/>
    <row r="27" spans="1:12" ht="20.149999999999999" customHeight="1" x14ac:dyDescent="0.3">
      <c r="B27" s="7"/>
      <c r="C27" s="25" t="s">
        <v>703</v>
      </c>
    </row>
    <row r="28" spans="1:12" ht="6" customHeight="1" x14ac:dyDescent="0.3"/>
    <row r="29" spans="1:12" ht="20.149999999999999" customHeight="1" x14ac:dyDescent="0.3">
      <c r="B29" s="7"/>
      <c r="C29" s="25" t="s">
        <v>704</v>
      </c>
    </row>
    <row r="30" spans="1:12" ht="6" customHeight="1" x14ac:dyDescent="0.3"/>
    <row r="31" spans="1:12" ht="20.149999999999999" customHeight="1" x14ac:dyDescent="0.3">
      <c r="B31" s="7"/>
      <c r="C31" s="25" t="s">
        <v>705</v>
      </c>
    </row>
    <row r="32" spans="1:12" ht="6" customHeight="1" x14ac:dyDescent="0.3"/>
    <row r="33" spans="1:12" ht="20.149999999999999" customHeight="1" x14ac:dyDescent="0.3">
      <c r="B33" s="7"/>
      <c r="C33" s="25" t="s">
        <v>706</v>
      </c>
    </row>
    <row r="34" spans="1:12" ht="6" customHeight="1" x14ac:dyDescent="0.3"/>
    <row r="35" spans="1:12" ht="20.149999999999999" customHeight="1" x14ac:dyDescent="0.3">
      <c r="B35" s="7"/>
      <c r="C35" s="25" t="s">
        <v>707</v>
      </c>
    </row>
    <row r="36" spans="1:12" ht="6" customHeight="1" x14ac:dyDescent="0.3"/>
    <row r="37" spans="1:12" ht="20.149999999999999" customHeight="1" x14ac:dyDescent="0.3">
      <c r="B37" s="7"/>
      <c r="C37" s="25" t="s">
        <v>172</v>
      </c>
    </row>
    <row r="38" spans="1:12" ht="6" customHeight="1" x14ac:dyDescent="0.3"/>
    <row r="39" spans="1:12" ht="20.149999999999999" customHeight="1" x14ac:dyDescent="0.3">
      <c r="B39" s="25" t="s">
        <v>708</v>
      </c>
    </row>
    <row r="40" spans="1:12" ht="60" customHeight="1" x14ac:dyDescent="0.3">
      <c r="B40" s="580"/>
      <c r="C40" s="767"/>
      <c r="D40" s="767"/>
      <c r="E40" s="767"/>
      <c r="F40" s="767"/>
      <c r="G40" s="767"/>
      <c r="H40" s="767"/>
      <c r="I40" s="767"/>
      <c r="J40" s="767"/>
      <c r="K40" s="767"/>
      <c r="L40" s="81"/>
    </row>
    <row r="41" spans="1:12" ht="10.4" customHeight="1" x14ac:dyDescent="0.3"/>
    <row r="42" spans="1:12" ht="20.149999999999999" customHeight="1" x14ac:dyDescent="0.3">
      <c r="A42" s="431" t="s">
        <v>611</v>
      </c>
      <c r="B42" s="25" t="s">
        <v>709</v>
      </c>
    </row>
    <row r="43" spans="1:12" ht="6" customHeight="1" x14ac:dyDescent="0.3"/>
    <row r="44" spans="1:12" ht="20.149999999999999" customHeight="1" x14ac:dyDescent="0.3">
      <c r="B44" s="25" t="s">
        <v>710</v>
      </c>
    </row>
    <row r="45" spans="1:12" ht="6" customHeight="1" x14ac:dyDescent="0.3"/>
    <row r="46" spans="1:12" ht="20.149999999999999" customHeight="1" x14ac:dyDescent="0.3">
      <c r="B46" s="7"/>
      <c r="C46" s="25" t="s">
        <v>192</v>
      </c>
    </row>
    <row r="47" spans="1:12" ht="6" customHeight="1" x14ac:dyDescent="0.3"/>
    <row r="48" spans="1:12" ht="20.149999999999999" customHeight="1" x14ac:dyDescent="0.3">
      <c r="B48" s="7"/>
      <c r="C48" s="25" t="s">
        <v>193</v>
      </c>
    </row>
    <row r="49" spans="1:12" ht="6" customHeight="1" x14ac:dyDescent="0.3"/>
    <row r="50" spans="1:12" ht="20.149999999999999" customHeight="1" x14ac:dyDescent="0.3">
      <c r="B50" s="25" t="s">
        <v>711</v>
      </c>
    </row>
    <row r="51" spans="1:12" ht="57.65" customHeight="1" x14ac:dyDescent="0.3">
      <c r="B51" s="580"/>
      <c r="C51" s="767"/>
      <c r="D51" s="767"/>
      <c r="E51" s="767"/>
      <c r="F51" s="767"/>
      <c r="G51" s="767"/>
      <c r="H51" s="767"/>
      <c r="I51" s="767"/>
      <c r="J51" s="767"/>
      <c r="K51" s="767"/>
      <c r="L51" s="81"/>
    </row>
    <row r="52" spans="1:12" ht="10.4" customHeight="1" x14ac:dyDescent="0.3"/>
    <row r="53" spans="1:12" ht="30" customHeight="1" x14ac:dyDescent="0.3">
      <c r="A53" s="432" t="s">
        <v>612</v>
      </c>
      <c r="B53" s="630" t="s">
        <v>712</v>
      </c>
      <c r="C53" s="630"/>
      <c r="D53" s="630"/>
      <c r="E53" s="630"/>
      <c r="F53" s="630"/>
      <c r="G53" s="630"/>
      <c r="H53" s="630"/>
      <c r="I53" s="630"/>
      <c r="J53" s="630"/>
      <c r="K53" s="630"/>
      <c r="L53" s="57"/>
    </row>
    <row r="54" spans="1:12" ht="6" customHeight="1" x14ac:dyDescent="0.3"/>
    <row r="55" spans="1:12" ht="20.149999999999999" customHeight="1" x14ac:dyDescent="0.3">
      <c r="B55" s="7"/>
      <c r="C55" s="25" t="s">
        <v>192</v>
      </c>
    </row>
    <row r="56" spans="1:12" ht="6" customHeight="1" x14ac:dyDescent="0.3"/>
    <row r="57" spans="1:12" ht="20.149999999999999" customHeight="1" x14ac:dyDescent="0.3">
      <c r="B57" s="7"/>
      <c r="C57" s="25" t="s">
        <v>193</v>
      </c>
    </row>
    <row r="58" spans="1:12" ht="6" customHeight="1" x14ac:dyDescent="0.3"/>
    <row r="59" spans="1:12" ht="20.149999999999999" customHeight="1" x14ac:dyDescent="0.3">
      <c r="B59" s="25" t="s">
        <v>713</v>
      </c>
    </row>
    <row r="60" spans="1:12" ht="57.65" customHeight="1" x14ac:dyDescent="0.3">
      <c r="B60" s="580"/>
      <c r="C60" s="767"/>
      <c r="D60" s="767"/>
      <c r="E60" s="767"/>
      <c r="F60" s="767"/>
      <c r="G60" s="767"/>
      <c r="H60" s="767"/>
      <c r="I60" s="767"/>
      <c r="J60" s="767"/>
      <c r="K60" s="767"/>
      <c r="L60" s="81"/>
    </row>
    <row r="61" spans="1:12" ht="10.4" customHeight="1" x14ac:dyDescent="0.3"/>
    <row r="62" spans="1:12" ht="28.4" customHeight="1" x14ac:dyDescent="0.3">
      <c r="A62" s="432" t="s">
        <v>614</v>
      </c>
      <c r="B62" s="571" t="s">
        <v>714</v>
      </c>
      <c r="C62" s="571"/>
      <c r="D62" s="571"/>
      <c r="E62" s="571"/>
      <c r="F62" s="571"/>
      <c r="G62" s="571"/>
      <c r="H62" s="571"/>
      <c r="I62" s="571"/>
      <c r="J62" s="571"/>
      <c r="K62" s="571"/>
    </row>
    <row r="63" spans="1:12" ht="20.149999999999999" customHeight="1" x14ac:dyDescent="0.3">
      <c r="B63" s="7"/>
      <c r="C63" s="25" t="s">
        <v>715</v>
      </c>
    </row>
    <row r="64" spans="1:12" ht="10.4" customHeight="1" x14ac:dyDescent="0.3"/>
    <row r="65" spans="1:12" ht="42.75" customHeight="1" x14ac:dyDescent="0.3">
      <c r="A65" s="432" t="s">
        <v>616</v>
      </c>
      <c r="B65" s="630" t="s">
        <v>716</v>
      </c>
      <c r="C65" s="630"/>
      <c r="D65" s="630"/>
      <c r="E65" s="630"/>
      <c r="F65" s="630"/>
      <c r="G65" s="630"/>
      <c r="H65" s="630"/>
      <c r="I65" s="630"/>
      <c r="J65" s="630"/>
      <c r="K65" s="630"/>
      <c r="L65" s="57"/>
    </row>
    <row r="66" spans="1:12" ht="20.149999999999999" customHeight="1" x14ac:dyDescent="0.3">
      <c r="B66" s="7"/>
      <c r="C66" s="25" t="s">
        <v>717</v>
      </c>
    </row>
    <row r="67" spans="1:12" ht="20.149999999999999" customHeight="1" x14ac:dyDescent="0.3"/>
    <row r="68" spans="1:12" ht="20.149999999999999" customHeight="1" x14ac:dyDescent="0.3">
      <c r="A68" s="107" t="s">
        <v>718</v>
      </c>
    </row>
    <row r="69" spans="1:12" ht="10.4" customHeight="1" x14ac:dyDescent="0.3"/>
    <row r="70" spans="1:12" ht="31.4" customHeight="1" x14ac:dyDescent="0.3">
      <c r="A70" s="432" t="s">
        <v>607</v>
      </c>
      <c r="B70" s="630" t="s">
        <v>719</v>
      </c>
      <c r="C70" s="630"/>
      <c r="D70" s="630"/>
      <c r="E70" s="630"/>
      <c r="F70" s="630"/>
      <c r="G70" s="630"/>
      <c r="H70" s="630"/>
      <c r="I70" s="630"/>
      <c r="J70" s="630"/>
      <c r="K70" s="630"/>
      <c r="L70" s="57"/>
    </row>
    <row r="71" spans="1:12" ht="6" customHeight="1" x14ac:dyDescent="0.3">
      <c r="A71" s="136"/>
    </row>
    <row r="72" spans="1:12" ht="20.149999999999999" customHeight="1" x14ac:dyDescent="0.3">
      <c r="B72" s="7"/>
      <c r="C72" s="25" t="s">
        <v>192</v>
      </c>
    </row>
    <row r="73" spans="1:12" ht="6" customHeight="1" x14ac:dyDescent="0.3"/>
    <row r="74" spans="1:12" ht="20.149999999999999" customHeight="1" x14ac:dyDescent="0.3">
      <c r="B74" s="7"/>
      <c r="C74" s="25" t="s">
        <v>193</v>
      </c>
    </row>
    <row r="75" spans="1:12" ht="6" customHeight="1" x14ac:dyDescent="0.3"/>
    <row r="76" spans="1:12" ht="20.149999999999999" customHeight="1" x14ac:dyDescent="0.3">
      <c r="B76" s="25" t="s">
        <v>720</v>
      </c>
    </row>
    <row r="77" spans="1:12" ht="45" customHeight="1" x14ac:dyDescent="0.3">
      <c r="B77" s="580"/>
      <c r="C77" s="767"/>
      <c r="D77" s="767"/>
      <c r="E77" s="767"/>
      <c r="F77" s="767"/>
      <c r="G77" s="767"/>
      <c r="H77" s="767"/>
      <c r="I77" s="767"/>
      <c r="J77" s="767"/>
      <c r="K77" s="767"/>
      <c r="L77" s="57"/>
    </row>
    <row r="78" spans="1:12" ht="10.4" customHeight="1" x14ac:dyDescent="0.3"/>
    <row r="79" spans="1:12" ht="20.149999999999999" customHeight="1" x14ac:dyDescent="0.3">
      <c r="A79" s="432" t="s">
        <v>609</v>
      </c>
      <c r="B79" s="136" t="s">
        <v>721</v>
      </c>
    </row>
    <row r="80" spans="1:12" ht="57.65" customHeight="1" x14ac:dyDescent="0.3">
      <c r="B80" s="784"/>
      <c r="C80" s="630"/>
      <c r="D80" s="630"/>
      <c r="E80" s="630"/>
      <c r="F80" s="630"/>
      <c r="G80" s="630"/>
      <c r="H80" s="630"/>
      <c r="I80" s="630"/>
      <c r="J80" s="630"/>
      <c r="K80" s="630"/>
      <c r="L80" s="57"/>
    </row>
    <row r="81" spans="1:12" ht="10.4" customHeight="1" x14ac:dyDescent="0.3"/>
    <row r="82" spans="1:12" ht="29.15" customHeight="1" x14ac:dyDescent="0.3">
      <c r="A82" s="432" t="s">
        <v>611</v>
      </c>
      <c r="B82" s="630" t="s">
        <v>722</v>
      </c>
      <c r="C82" s="630"/>
      <c r="D82" s="630"/>
      <c r="E82" s="630"/>
      <c r="F82" s="630"/>
      <c r="G82" s="630"/>
      <c r="H82" s="630"/>
      <c r="I82" s="630"/>
      <c r="J82" s="630"/>
      <c r="K82" s="630"/>
      <c r="L82" s="57"/>
    </row>
    <row r="83" spans="1:12" ht="6" customHeight="1" x14ac:dyDescent="0.3"/>
    <row r="84" spans="1:12" ht="20.149999999999999" customHeight="1" x14ac:dyDescent="0.3">
      <c r="B84" s="7"/>
      <c r="C84" s="25" t="s">
        <v>717</v>
      </c>
    </row>
    <row r="85" spans="1:12" ht="20.149999999999999" customHeight="1" x14ac:dyDescent="0.3"/>
    <row r="86" spans="1:12" s="107" customFormat="1" ht="20.149999999999999" customHeight="1" x14ac:dyDescent="0.3">
      <c r="A86" s="107" t="s">
        <v>723</v>
      </c>
    </row>
    <row r="87" spans="1:12" ht="6" customHeight="1" x14ac:dyDescent="0.3"/>
    <row r="88" spans="1:12" ht="20.149999999999999" customHeight="1" x14ac:dyDescent="0.3">
      <c r="A88" s="432" t="s">
        <v>607</v>
      </c>
      <c r="B88" s="136" t="s">
        <v>724</v>
      </c>
    </row>
    <row r="89" spans="1:12" ht="6" customHeight="1" x14ac:dyDescent="0.3"/>
    <row r="90" spans="1:12" ht="20.149999999999999" customHeight="1" x14ac:dyDescent="0.3">
      <c r="B90" s="7"/>
      <c r="C90" s="25" t="s">
        <v>192</v>
      </c>
    </row>
    <row r="91" spans="1:12" ht="6" customHeight="1" x14ac:dyDescent="0.3"/>
    <row r="92" spans="1:12" ht="20.149999999999999" customHeight="1" x14ac:dyDescent="0.3">
      <c r="B92" s="7"/>
      <c r="C92" s="25" t="s">
        <v>193</v>
      </c>
    </row>
    <row r="93" spans="1:12" ht="10.4" customHeight="1" x14ac:dyDescent="0.3"/>
    <row r="94" spans="1:12" ht="20.149999999999999" customHeight="1" x14ac:dyDescent="0.3">
      <c r="A94" s="432" t="s">
        <v>609</v>
      </c>
      <c r="B94" s="136" t="s">
        <v>725</v>
      </c>
    </row>
    <row r="95" spans="1:12" ht="6" customHeight="1" x14ac:dyDescent="0.3"/>
    <row r="96" spans="1:12" ht="20.149999999999999" customHeight="1" x14ac:dyDescent="0.3">
      <c r="B96" s="7"/>
      <c r="C96" s="25" t="s">
        <v>726</v>
      </c>
    </row>
    <row r="97" spans="2:12" ht="6" customHeight="1" x14ac:dyDescent="0.3"/>
    <row r="98" spans="2:12" ht="20.149999999999999" customHeight="1" x14ac:dyDescent="0.3">
      <c r="B98" s="7"/>
      <c r="C98" s="25" t="s">
        <v>727</v>
      </c>
    </row>
    <row r="99" spans="2:12" ht="6" customHeight="1" x14ac:dyDescent="0.3"/>
    <row r="100" spans="2:12" ht="20.149999999999999" customHeight="1" x14ac:dyDescent="0.3">
      <c r="B100" s="7"/>
      <c r="C100" s="25" t="s">
        <v>728</v>
      </c>
    </row>
    <row r="101" spans="2:12" ht="6" customHeight="1" x14ac:dyDescent="0.3"/>
    <row r="102" spans="2:12" ht="20.149999999999999" customHeight="1" x14ac:dyDescent="0.3">
      <c r="B102" s="25" t="s">
        <v>729</v>
      </c>
    </row>
    <row r="103" spans="2:12" ht="20.149999999999999" customHeight="1" x14ac:dyDescent="0.3">
      <c r="B103" s="584"/>
      <c r="C103" s="767"/>
      <c r="D103" s="767"/>
      <c r="E103" s="767"/>
      <c r="F103" s="767"/>
      <c r="G103" s="767"/>
      <c r="H103" s="767"/>
      <c r="I103" s="767"/>
      <c r="J103" s="767"/>
      <c r="K103" s="767"/>
      <c r="L103" s="58"/>
    </row>
    <row r="104" spans="2:12" ht="10.4" customHeight="1" x14ac:dyDescent="0.3"/>
    <row r="105" spans="2:12" ht="20.149999999999999" customHeight="1" x14ac:dyDescent="0.3">
      <c r="B105" s="25" t="s">
        <v>730</v>
      </c>
    </row>
    <row r="106" spans="2:12" ht="20.149999999999999" customHeight="1" x14ac:dyDescent="0.3">
      <c r="B106" s="584"/>
      <c r="C106" s="767"/>
      <c r="D106" s="767"/>
      <c r="E106" s="767"/>
      <c r="F106" s="767"/>
      <c r="G106" s="767"/>
      <c r="H106" s="767"/>
      <c r="I106" s="767"/>
      <c r="J106" s="767"/>
      <c r="K106" s="767"/>
      <c r="L106" s="58"/>
    </row>
    <row r="107" spans="2:12" ht="10.4" customHeight="1" x14ac:dyDescent="0.3"/>
    <row r="108" spans="2:12" ht="20.149999999999999" customHeight="1" x14ac:dyDescent="0.3">
      <c r="B108" s="25" t="s">
        <v>731</v>
      </c>
    </row>
    <row r="109" spans="2:12" ht="20.149999999999999" customHeight="1" x14ac:dyDescent="0.3">
      <c r="B109" s="584"/>
      <c r="C109" s="767"/>
      <c r="D109" s="767"/>
      <c r="E109" s="767"/>
      <c r="F109" s="767"/>
      <c r="G109" s="767"/>
      <c r="H109" s="767"/>
      <c r="I109" s="767"/>
      <c r="J109" s="767"/>
      <c r="K109" s="767"/>
      <c r="L109" s="58"/>
    </row>
    <row r="110" spans="2:12" ht="10.4" customHeight="1" x14ac:dyDescent="0.3"/>
    <row r="111" spans="2:12" ht="20.149999999999999" customHeight="1" x14ac:dyDescent="0.3">
      <c r="B111" s="25" t="s">
        <v>732</v>
      </c>
    </row>
    <row r="112" spans="2:12" ht="80.150000000000006" customHeight="1" x14ac:dyDescent="0.3">
      <c r="B112" s="584"/>
      <c r="C112" s="767"/>
      <c r="D112" s="767"/>
      <c r="E112" s="767"/>
      <c r="F112" s="767"/>
      <c r="G112" s="767"/>
      <c r="H112" s="767"/>
      <c r="I112" s="767"/>
      <c r="J112" s="767"/>
      <c r="K112" s="767"/>
      <c r="L112" s="58"/>
    </row>
    <row r="113" spans="1:12" ht="20.149999999999999" customHeight="1" x14ac:dyDescent="0.3"/>
    <row r="114" spans="1:12" ht="20.149999999999999" customHeight="1" x14ac:dyDescent="0.3">
      <c r="A114" s="107" t="s">
        <v>733</v>
      </c>
    </row>
    <row r="115" spans="1:12" ht="6" customHeight="1" x14ac:dyDescent="0.3"/>
    <row r="116" spans="1:12" ht="20.149999999999999" customHeight="1" x14ac:dyDescent="0.3">
      <c r="A116" s="432" t="s">
        <v>607</v>
      </c>
      <c r="B116" s="136" t="s">
        <v>734</v>
      </c>
    </row>
    <row r="117" spans="1:12" ht="6" customHeight="1" x14ac:dyDescent="0.3"/>
    <row r="118" spans="1:12" ht="20.149999999999999" customHeight="1" x14ac:dyDescent="0.3">
      <c r="B118" s="7"/>
      <c r="C118" s="25" t="s">
        <v>192</v>
      </c>
    </row>
    <row r="119" spans="1:12" ht="6" customHeight="1" x14ac:dyDescent="0.3"/>
    <row r="120" spans="1:12" ht="20.149999999999999" customHeight="1" x14ac:dyDescent="0.3">
      <c r="B120" s="7"/>
      <c r="C120" s="25" t="s">
        <v>193</v>
      </c>
    </row>
    <row r="121" spans="1:12" ht="6" customHeight="1" x14ac:dyDescent="0.3"/>
    <row r="122" spans="1:12" ht="20.149999999999999" customHeight="1" x14ac:dyDescent="0.3">
      <c r="B122" s="25" t="s">
        <v>735</v>
      </c>
    </row>
    <row r="123" spans="1:12" ht="32.5" customHeight="1" x14ac:dyDescent="0.3">
      <c r="B123" s="781"/>
      <c r="C123" s="767"/>
      <c r="D123" s="767"/>
      <c r="E123" s="767"/>
      <c r="F123" s="767"/>
      <c r="G123" s="767"/>
      <c r="H123" s="767"/>
      <c r="I123" s="767"/>
      <c r="J123" s="767"/>
      <c r="K123" s="767"/>
      <c r="L123" s="59"/>
    </row>
    <row r="124" spans="1:12" ht="10.4" customHeight="1" x14ac:dyDescent="0.3"/>
    <row r="125" spans="1:12" ht="30" customHeight="1" x14ac:dyDescent="0.3">
      <c r="A125" s="432" t="s">
        <v>609</v>
      </c>
      <c r="B125" s="630" t="s">
        <v>736</v>
      </c>
      <c r="C125" s="571"/>
      <c r="D125" s="571"/>
      <c r="E125" s="571"/>
      <c r="F125" s="571"/>
      <c r="G125" s="571"/>
      <c r="H125" s="571"/>
      <c r="I125" s="571"/>
      <c r="J125" s="571"/>
      <c r="K125" s="571"/>
      <c r="L125" s="56"/>
    </row>
    <row r="126" spans="1:12" ht="6" customHeight="1" x14ac:dyDescent="0.3"/>
    <row r="127" spans="1:12" ht="20.149999999999999" customHeight="1" x14ac:dyDescent="0.3">
      <c r="B127" s="7"/>
      <c r="C127" s="25" t="s">
        <v>192</v>
      </c>
    </row>
    <row r="128" spans="1:12" ht="6" customHeight="1" x14ac:dyDescent="0.3"/>
    <row r="129" spans="1:12" ht="20.149999999999999" customHeight="1" x14ac:dyDescent="0.3">
      <c r="B129" s="7"/>
      <c r="C129" s="25" t="s">
        <v>193</v>
      </c>
    </row>
    <row r="130" spans="1:12" ht="6" customHeight="1" x14ac:dyDescent="0.3"/>
    <row r="131" spans="1:12" ht="20.149999999999999" customHeight="1" x14ac:dyDescent="0.3">
      <c r="B131" s="7"/>
      <c r="C131" s="25" t="s">
        <v>737</v>
      </c>
    </row>
    <row r="132" spans="1:12" ht="6" customHeight="1" x14ac:dyDescent="0.3"/>
    <row r="133" spans="1:12" ht="20.149999999999999" customHeight="1" x14ac:dyDescent="0.3">
      <c r="B133" s="25" t="s">
        <v>713</v>
      </c>
    </row>
    <row r="134" spans="1:12" ht="60.65" customHeight="1" x14ac:dyDescent="0.3">
      <c r="B134" s="782"/>
      <c r="C134" s="630"/>
      <c r="D134" s="630"/>
      <c r="E134" s="630"/>
      <c r="F134" s="630"/>
      <c r="G134" s="630"/>
      <c r="H134" s="630"/>
      <c r="I134" s="630"/>
      <c r="J134" s="630"/>
      <c r="K134" s="630"/>
      <c r="L134" s="58"/>
    </row>
    <row r="135" spans="1:12" ht="10.4" customHeight="1" x14ac:dyDescent="0.3"/>
    <row r="136" spans="1:12" ht="20.149999999999999" customHeight="1" x14ac:dyDescent="0.3">
      <c r="A136" s="432" t="s">
        <v>611</v>
      </c>
      <c r="B136" s="136" t="s">
        <v>738</v>
      </c>
    </row>
    <row r="137" spans="1:12" ht="6" customHeight="1" x14ac:dyDescent="0.3"/>
    <row r="138" spans="1:12" ht="20.149999999999999" customHeight="1" x14ac:dyDescent="0.3">
      <c r="B138" s="7"/>
      <c r="C138" s="25" t="s">
        <v>192</v>
      </c>
    </row>
    <row r="139" spans="1:12" ht="6" customHeight="1" x14ac:dyDescent="0.3"/>
    <row r="140" spans="1:12" ht="20.149999999999999" customHeight="1" x14ac:dyDescent="0.3">
      <c r="B140" s="7"/>
      <c r="C140" s="25" t="s">
        <v>193</v>
      </c>
    </row>
    <row r="141" spans="1:12" ht="6" customHeight="1" x14ac:dyDescent="0.3"/>
    <row r="142" spans="1:12" ht="20.149999999999999" customHeight="1" x14ac:dyDescent="0.3">
      <c r="B142" s="7"/>
      <c r="C142" s="25" t="s">
        <v>737</v>
      </c>
    </row>
    <row r="143" spans="1:12" ht="6" customHeight="1" x14ac:dyDescent="0.3"/>
    <row r="144" spans="1:12" ht="20.149999999999999" customHeight="1" x14ac:dyDescent="0.3">
      <c r="B144" s="25" t="s">
        <v>739</v>
      </c>
    </row>
    <row r="145" spans="1:12" ht="20.149999999999999" customHeight="1" x14ac:dyDescent="0.3">
      <c r="B145" s="7"/>
      <c r="C145" s="25" t="s">
        <v>717</v>
      </c>
    </row>
    <row r="146" spans="1:12" ht="10.4" customHeight="1" x14ac:dyDescent="0.3"/>
    <row r="147" spans="1:12" ht="29.15" customHeight="1" x14ac:dyDescent="0.3">
      <c r="A147" s="432" t="s">
        <v>612</v>
      </c>
      <c r="B147" s="630" t="s">
        <v>740</v>
      </c>
      <c r="C147" s="630"/>
      <c r="D147" s="630"/>
      <c r="E147" s="630"/>
      <c r="F147" s="630"/>
      <c r="G147" s="630"/>
      <c r="H147" s="630"/>
      <c r="I147" s="630"/>
      <c r="J147" s="630"/>
      <c r="K147" s="630"/>
      <c r="L147" s="57"/>
    </row>
    <row r="148" spans="1:12" ht="6" customHeight="1" x14ac:dyDescent="0.3"/>
    <row r="149" spans="1:12" ht="20.149999999999999" customHeight="1" x14ac:dyDescent="0.3">
      <c r="B149" s="7"/>
      <c r="C149" s="25" t="s">
        <v>192</v>
      </c>
    </row>
    <row r="150" spans="1:12" ht="6" customHeight="1" x14ac:dyDescent="0.3"/>
    <row r="151" spans="1:12" ht="20.149999999999999" customHeight="1" x14ac:dyDescent="0.3">
      <c r="B151" s="7"/>
      <c r="C151" s="25" t="s">
        <v>193</v>
      </c>
    </row>
    <row r="152" spans="1:12" ht="6" customHeight="1" x14ac:dyDescent="0.3"/>
    <row r="153" spans="1:12" ht="20.149999999999999" customHeight="1" x14ac:dyDescent="0.3">
      <c r="B153" s="25" t="s">
        <v>741</v>
      </c>
    </row>
    <row r="154" spans="1:12" ht="20.149999999999999" customHeight="1" x14ac:dyDescent="0.3">
      <c r="B154" s="7"/>
      <c r="C154" s="25" t="s">
        <v>717</v>
      </c>
    </row>
    <row r="155" spans="1:12" ht="10.4" customHeight="1" x14ac:dyDescent="0.3"/>
    <row r="156" spans="1:12" ht="20.149999999999999" customHeight="1" x14ac:dyDescent="0.3">
      <c r="A156" s="432" t="s">
        <v>614</v>
      </c>
      <c r="B156" s="136" t="s">
        <v>742</v>
      </c>
    </row>
    <row r="157" spans="1:12" ht="6" customHeight="1" x14ac:dyDescent="0.3"/>
    <row r="158" spans="1:12" ht="20.149999999999999" customHeight="1" x14ac:dyDescent="0.3">
      <c r="B158" s="7"/>
      <c r="C158" s="25" t="s">
        <v>192</v>
      </c>
    </row>
    <row r="159" spans="1:12" ht="6" customHeight="1" x14ac:dyDescent="0.3"/>
    <row r="160" spans="1:12" ht="20.149999999999999" customHeight="1" x14ac:dyDescent="0.3">
      <c r="B160" s="7"/>
      <c r="C160" s="25" t="s">
        <v>193</v>
      </c>
    </row>
    <row r="161" spans="1:12" ht="6" customHeight="1" x14ac:dyDescent="0.3"/>
    <row r="162" spans="1:12" ht="20.149999999999999" customHeight="1" x14ac:dyDescent="0.3">
      <c r="B162" s="25" t="s">
        <v>713</v>
      </c>
    </row>
    <row r="163" spans="1:12" ht="53.5" customHeight="1" x14ac:dyDescent="0.3">
      <c r="B163" s="584"/>
      <c r="C163" s="767"/>
      <c r="D163" s="767"/>
      <c r="E163" s="767"/>
      <c r="F163" s="767"/>
      <c r="G163" s="767"/>
      <c r="H163" s="767"/>
      <c r="I163" s="767"/>
      <c r="J163" s="767"/>
      <c r="K163" s="767"/>
      <c r="L163" s="58"/>
    </row>
    <row r="164" spans="1:12" ht="6" customHeight="1" x14ac:dyDescent="0.3"/>
    <row r="165" spans="1:12" ht="20.149999999999999" customHeight="1" x14ac:dyDescent="0.3">
      <c r="A165" s="432" t="s">
        <v>616</v>
      </c>
      <c r="B165" s="136" t="s">
        <v>743</v>
      </c>
    </row>
    <row r="166" spans="1:12" ht="6" customHeight="1" x14ac:dyDescent="0.3"/>
    <row r="167" spans="1:12" ht="20.149999999999999" customHeight="1" x14ac:dyDescent="0.3">
      <c r="B167" s="7"/>
      <c r="C167" s="25" t="s">
        <v>744</v>
      </c>
    </row>
    <row r="168" spans="1:12" ht="6" customHeight="1" x14ac:dyDescent="0.3"/>
    <row r="169" spans="1:12" ht="20.149999999999999" customHeight="1" x14ac:dyDescent="0.3">
      <c r="B169" s="7"/>
      <c r="C169" s="25" t="s">
        <v>745</v>
      </c>
    </row>
    <row r="170" spans="1:12" ht="6" customHeight="1" x14ac:dyDescent="0.3"/>
    <row r="171" spans="1:12" ht="20.149999999999999" customHeight="1" x14ac:dyDescent="0.3">
      <c r="B171" s="7"/>
      <c r="C171" s="25" t="s">
        <v>746</v>
      </c>
    </row>
    <row r="172" spans="1:12" ht="6" customHeight="1" x14ac:dyDescent="0.3"/>
    <row r="173" spans="1:12" ht="20.149999999999999" customHeight="1" x14ac:dyDescent="0.3">
      <c r="B173" s="7"/>
      <c r="C173" s="25" t="s">
        <v>747</v>
      </c>
    </row>
    <row r="174" spans="1:12" ht="10.4" customHeight="1" x14ac:dyDescent="0.3"/>
    <row r="175" spans="1:12" ht="20.149999999999999" customHeight="1" x14ac:dyDescent="0.3">
      <c r="A175" s="432" t="s">
        <v>617</v>
      </c>
      <c r="B175" s="136" t="s">
        <v>748</v>
      </c>
    </row>
    <row r="176" spans="1:12" ht="6" customHeight="1" x14ac:dyDescent="0.3"/>
    <row r="177" spans="2:3" ht="20.149999999999999" customHeight="1" x14ac:dyDescent="0.3">
      <c r="B177" s="7"/>
      <c r="C177" s="25" t="s">
        <v>749</v>
      </c>
    </row>
    <row r="178" spans="2:3" ht="6" customHeight="1" x14ac:dyDescent="0.3"/>
    <row r="179" spans="2:3" ht="20.149999999999999" customHeight="1" x14ac:dyDescent="0.3">
      <c r="B179" s="7"/>
      <c r="C179" s="25" t="s">
        <v>750</v>
      </c>
    </row>
    <row r="180" spans="2:3" ht="6" customHeight="1" x14ac:dyDescent="0.3"/>
    <row r="181" spans="2:3" ht="20.149999999999999" customHeight="1" x14ac:dyDescent="0.3">
      <c r="B181" s="7"/>
      <c r="C181" s="25" t="s">
        <v>751</v>
      </c>
    </row>
    <row r="182" spans="2:3" ht="6" customHeight="1" x14ac:dyDescent="0.3"/>
    <row r="183" spans="2:3" ht="20.149999999999999" customHeight="1" x14ac:dyDescent="0.3">
      <c r="B183" s="7"/>
      <c r="C183" s="25" t="s">
        <v>752</v>
      </c>
    </row>
    <row r="184" spans="2:3" ht="6" customHeight="1" x14ac:dyDescent="0.3"/>
    <row r="185" spans="2:3" ht="20.149999999999999" customHeight="1" x14ac:dyDescent="0.3">
      <c r="B185" s="7"/>
      <c r="C185" s="25" t="s">
        <v>753</v>
      </c>
    </row>
    <row r="186" spans="2:3" ht="6" customHeight="1" x14ac:dyDescent="0.3"/>
    <row r="187" spans="2:3" ht="20.149999999999999" customHeight="1" x14ac:dyDescent="0.3">
      <c r="B187" s="7"/>
      <c r="C187" s="25" t="s">
        <v>754</v>
      </c>
    </row>
    <row r="188" spans="2:3" ht="6" customHeight="1" x14ac:dyDescent="0.3"/>
    <row r="189" spans="2:3" ht="20.149999999999999" customHeight="1" x14ac:dyDescent="0.3">
      <c r="B189" s="7"/>
      <c r="C189" s="25" t="s">
        <v>755</v>
      </c>
    </row>
    <row r="190" spans="2:3" ht="6" customHeight="1" x14ac:dyDescent="0.3"/>
    <row r="191" spans="2:3" ht="20.149999999999999" customHeight="1" x14ac:dyDescent="0.3">
      <c r="B191" s="7"/>
      <c r="C191" s="25" t="s">
        <v>756</v>
      </c>
    </row>
    <row r="192" spans="2:3" ht="6" customHeight="1" x14ac:dyDescent="0.3"/>
    <row r="193" spans="2:3" ht="20.149999999999999" customHeight="1" x14ac:dyDescent="0.3">
      <c r="B193" s="7"/>
      <c r="C193" s="25" t="s">
        <v>757</v>
      </c>
    </row>
    <row r="194" spans="2:3" ht="6" customHeight="1" x14ac:dyDescent="0.3"/>
    <row r="195" spans="2:3" ht="20.149999999999999" customHeight="1" x14ac:dyDescent="0.3">
      <c r="B195" s="7"/>
      <c r="C195" s="25" t="s">
        <v>758</v>
      </c>
    </row>
    <row r="196" spans="2:3" ht="6" customHeight="1" x14ac:dyDescent="0.3"/>
    <row r="197" spans="2:3" ht="20.149999999999999" customHeight="1" x14ac:dyDescent="0.3">
      <c r="B197" s="7"/>
      <c r="C197" s="25" t="s">
        <v>759</v>
      </c>
    </row>
    <row r="198" spans="2:3" ht="6" customHeight="1" x14ac:dyDescent="0.3"/>
    <row r="199" spans="2:3" ht="20.149999999999999" customHeight="1" x14ac:dyDescent="0.3">
      <c r="B199" s="7"/>
      <c r="C199" s="25" t="s">
        <v>760</v>
      </c>
    </row>
    <row r="200" spans="2:3" ht="6" customHeight="1" x14ac:dyDescent="0.3"/>
    <row r="201" spans="2:3" ht="20.149999999999999" customHeight="1" x14ac:dyDescent="0.3">
      <c r="B201" s="7"/>
      <c r="C201" s="25" t="s">
        <v>761</v>
      </c>
    </row>
    <row r="202" spans="2:3" ht="6" customHeight="1" x14ac:dyDescent="0.3"/>
    <row r="203" spans="2:3" ht="20.149999999999999" customHeight="1" x14ac:dyDescent="0.3">
      <c r="B203" s="7"/>
      <c r="C203" s="25" t="s">
        <v>762</v>
      </c>
    </row>
    <row r="204" spans="2:3" ht="6" customHeight="1" x14ac:dyDescent="0.3"/>
    <row r="205" spans="2:3" ht="20.149999999999999" customHeight="1" x14ac:dyDescent="0.3">
      <c r="B205" s="7"/>
      <c r="C205" s="25" t="s">
        <v>763</v>
      </c>
    </row>
    <row r="206" spans="2:3" ht="6" customHeight="1" x14ac:dyDescent="0.3"/>
    <row r="207" spans="2:3" ht="20.149999999999999" customHeight="1" x14ac:dyDescent="0.3">
      <c r="B207" s="7"/>
      <c r="C207" s="25" t="s">
        <v>764</v>
      </c>
    </row>
    <row r="208" spans="2:3" ht="6" customHeight="1" x14ac:dyDescent="0.3"/>
    <row r="209" spans="1:12" ht="99" customHeight="1" x14ac:dyDescent="0.3">
      <c r="B209" s="783"/>
      <c r="C209" s="586"/>
      <c r="D209" s="586"/>
      <c r="E209" s="586"/>
      <c r="F209" s="586"/>
      <c r="G209" s="586"/>
      <c r="H209" s="586"/>
      <c r="I209" s="586"/>
      <c r="J209" s="586"/>
      <c r="K209" s="586"/>
      <c r="L209" s="60"/>
    </row>
    <row r="210" spans="1:12" ht="10.4" customHeight="1" x14ac:dyDescent="0.3"/>
    <row r="211" spans="1:12" ht="30" customHeight="1" x14ac:dyDescent="0.3">
      <c r="A211" s="432" t="s">
        <v>619</v>
      </c>
      <c r="B211" s="630" t="s">
        <v>765</v>
      </c>
      <c r="C211" s="630"/>
      <c r="D211" s="630"/>
      <c r="E211" s="630"/>
      <c r="F211" s="630"/>
      <c r="G211" s="630"/>
      <c r="H211" s="630"/>
      <c r="I211" s="630"/>
      <c r="J211" s="630"/>
      <c r="K211" s="630"/>
      <c r="L211" s="57"/>
    </row>
    <row r="212" spans="1:12" ht="20.149999999999999" customHeight="1" x14ac:dyDescent="0.3">
      <c r="B212" s="7"/>
      <c r="C212" s="25" t="s">
        <v>717</v>
      </c>
    </row>
    <row r="213" spans="1:12" ht="20.149999999999999" customHeight="1" x14ac:dyDescent="0.3"/>
    <row r="214" spans="1:12" ht="20.149999999999999" customHeight="1" x14ac:dyDescent="0.3">
      <c r="A214" s="107" t="s">
        <v>766</v>
      </c>
    </row>
    <row r="215" spans="1:12" ht="10.4" customHeight="1" x14ac:dyDescent="0.3"/>
    <row r="216" spans="1:12" ht="30" customHeight="1" x14ac:dyDescent="0.3">
      <c r="A216" s="432" t="s">
        <v>607</v>
      </c>
      <c r="B216" s="630" t="s">
        <v>767</v>
      </c>
      <c r="C216" s="571"/>
      <c r="D216" s="571"/>
      <c r="E216" s="571"/>
      <c r="F216" s="571"/>
      <c r="G216" s="571"/>
      <c r="H216" s="571"/>
      <c r="I216" s="571"/>
      <c r="J216" s="571"/>
      <c r="K216" s="571"/>
      <c r="L216" s="56"/>
    </row>
    <row r="217" spans="1:12" ht="6" customHeight="1" x14ac:dyDescent="0.3"/>
    <row r="218" spans="1:12" ht="20.149999999999999" customHeight="1" x14ac:dyDescent="0.3">
      <c r="B218" s="7"/>
      <c r="C218" s="25" t="s">
        <v>192</v>
      </c>
    </row>
    <row r="219" spans="1:12" ht="6" customHeight="1" x14ac:dyDescent="0.3"/>
    <row r="220" spans="1:12" ht="20.149999999999999" customHeight="1" x14ac:dyDescent="0.3">
      <c r="B220" s="7"/>
      <c r="C220" s="25" t="s">
        <v>193</v>
      </c>
    </row>
    <row r="221" spans="1:12" ht="6" customHeight="1" x14ac:dyDescent="0.3"/>
    <row r="222" spans="1:12" ht="27.65" customHeight="1" x14ac:dyDescent="0.3">
      <c r="B222" s="571" t="s">
        <v>768</v>
      </c>
      <c r="C222" s="571"/>
      <c r="D222" s="571"/>
      <c r="E222" s="571"/>
      <c r="F222" s="571"/>
      <c r="G222" s="571"/>
      <c r="H222" s="571"/>
      <c r="I222" s="571"/>
      <c r="J222" s="571"/>
      <c r="K222" s="571"/>
      <c r="L222" s="56"/>
    </row>
    <row r="223" spans="1:12" ht="73.400000000000006" customHeight="1" x14ac:dyDescent="0.3">
      <c r="B223" s="580"/>
      <c r="C223" s="767"/>
      <c r="D223" s="767"/>
      <c r="E223" s="767"/>
      <c r="F223" s="767"/>
      <c r="G223" s="767"/>
      <c r="H223" s="767"/>
      <c r="I223" s="767"/>
      <c r="J223" s="767"/>
      <c r="K223" s="767"/>
      <c r="L223" s="57"/>
    </row>
    <row r="224" spans="1:12" ht="10.4" customHeight="1" x14ac:dyDescent="0.3"/>
    <row r="225" spans="1:12" ht="32.5" customHeight="1" x14ac:dyDescent="0.3">
      <c r="A225" s="432" t="s">
        <v>609</v>
      </c>
      <c r="B225" s="630" t="s">
        <v>769</v>
      </c>
      <c r="C225" s="571"/>
      <c r="D225" s="571"/>
      <c r="E225" s="571"/>
      <c r="F225" s="571"/>
      <c r="G225" s="571"/>
      <c r="H225" s="571"/>
      <c r="I225" s="571"/>
      <c r="J225" s="571"/>
      <c r="K225" s="571"/>
      <c r="L225" s="56"/>
    </row>
    <row r="226" spans="1:12" ht="6" customHeight="1" x14ac:dyDescent="0.3">
      <c r="A226" s="432"/>
    </row>
    <row r="227" spans="1:12" ht="20.149999999999999" customHeight="1" x14ac:dyDescent="0.3">
      <c r="A227" s="432"/>
      <c r="B227" s="7"/>
      <c r="C227" s="25" t="s">
        <v>192</v>
      </c>
    </row>
    <row r="228" spans="1:12" ht="6" customHeight="1" x14ac:dyDescent="0.3">
      <c r="A228" s="432"/>
    </row>
    <row r="229" spans="1:12" ht="20.149999999999999" customHeight="1" x14ac:dyDescent="0.3">
      <c r="A229" s="432"/>
      <c r="B229" s="7"/>
      <c r="C229" s="25" t="s">
        <v>193</v>
      </c>
    </row>
    <row r="230" spans="1:12" ht="6" customHeight="1" x14ac:dyDescent="0.3">
      <c r="A230" s="432"/>
    </row>
    <row r="231" spans="1:12" ht="20.149999999999999" customHeight="1" x14ac:dyDescent="0.3">
      <c r="A231" s="432"/>
      <c r="B231" s="25" t="s">
        <v>770</v>
      </c>
    </row>
    <row r="232" spans="1:12" ht="59.15" customHeight="1" x14ac:dyDescent="0.3">
      <c r="A232" s="432"/>
      <c r="B232" s="580"/>
      <c r="C232" s="767"/>
      <c r="D232" s="767"/>
      <c r="E232" s="767"/>
      <c r="F232" s="767"/>
      <c r="G232" s="767"/>
      <c r="H232" s="767"/>
      <c r="I232" s="767"/>
      <c r="J232" s="767"/>
      <c r="K232" s="767"/>
      <c r="L232" s="57"/>
    </row>
    <row r="233" spans="1:12" ht="10.4" customHeight="1" x14ac:dyDescent="0.3">
      <c r="A233" s="432"/>
    </row>
    <row r="234" spans="1:12" ht="57" customHeight="1" x14ac:dyDescent="0.3">
      <c r="A234" s="432" t="s">
        <v>611</v>
      </c>
      <c r="B234" s="630" t="s">
        <v>771</v>
      </c>
      <c r="C234" s="571"/>
      <c r="D234" s="571"/>
      <c r="E234" s="571"/>
      <c r="F234" s="571"/>
      <c r="G234" s="571"/>
      <c r="H234" s="571"/>
      <c r="I234" s="571"/>
      <c r="J234" s="571"/>
      <c r="K234" s="571"/>
      <c r="L234" s="56"/>
    </row>
    <row r="235" spans="1:12" ht="6" customHeight="1" x14ac:dyDescent="0.3">
      <c r="A235" s="432"/>
    </row>
    <row r="236" spans="1:12" ht="20.149999999999999" customHeight="1" x14ac:dyDescent="0.3">
      <c r="A236" s="432"/>
      <c r="B236" s="7"/>
      <c r="C236" s="25" t="s">
        <v>192</v>
      </c>
    </row>
    <row r="237" spans="1:12" ht="6" customHeight="1" x14ac:dyDescent="0.3">
      <c r="A237" s="432"/>
    </row>
    <row r="238" spans="1:12" ht="20.149999999999999" customHeight="1" x14ac:dyDescent="0.3">
      <c r="A238" s="432"/>
      <c r="B238" s="7"/>
      <c r="C238" s="25" t="s">
        <v>193</v>
      </c>
    </row>
    <row r="239" spans="1:12" ht="6" customHeight="1" x14ac:dyDescent="0.3">
      <c r="A239" s="432"/>
    </row>
    <row r="240" spans="1:12" ht="20.149999999999999" customHeight="1" x14ac:dyDescent="0.3">
      <c r="A240" s="432"/>
      <c r="B240" s="25" t="s">
        <v>772</v>
      </c>
    </row>
    <row r="241" spans="1:12" ht="57" customHeight="1" x14ac:dyDescent="0.3">
      <c r="A241" s="432"/>
      <c r="B241" s="580"/>
      <c r="C241" s="767"/>
      <c r="D241" s="767"/>
      <c r="E241" s="767"/>
      <c r="F241" s="767"/>
      <c r="G241" s="767"/>
      <c r="H241" s="767"/>
      <c r="I241" s="767"/>
      <c r="J241" s="767"/>
      <c r="K241" s="767"/>
      <c r="L241" s="57"/>
    </row>
    <row r="242" spans="1:12" ht="10.4" customHeight="1" x14ac:dyDescent="0.3">
      <c r="A242" s="432"/>
    </row>
    <row r="243" spans="1:12" ht="33" customHeight="1" x14ac:dyDescent="0.3">
      <c r="A243" s="432" t="s">
        <v>612</v>
      </c>
      <c r="B243" s="630" t="s">
        <v>773</v>
      </c>
      <c r="C243" s="571"/>
      <c r="D243" s="571"/>
      <c r="E243" s="571"/>
      <c r="F243" s="571"/>
      <c r="G243" s="571"/>
      <c r="H243" s="571"/>
      <c r="I243" s="571"/>
      <c r="J243" s="571"/>
      <c r="K243" s="571"/>
      <c r="L243" s="56"/>
    </row>
    <row r="244" spans="1:12" ht="6" customHeight="1" x14ac:dyDescent="0.3">
      <c r="A244" s="432"/>
    </row>
    <row r="245" spans="1:12" ht="20.149999999999999" customHeight="1" x14ac:dyDescent="0.3">
      <c r="A245" s="432"/>
      <c r="B245" s="7"/>
      <c r="C245" s="25" t="s">
        <v>192</v>
      </c>
    </row>
    <row r="246" spans="1:12" ht="6" customHeight="1" x14ac:dyDescent="0.3">
      <c r="A246" s="432"/>
    </row>
    <row r="247" spans="1:12" ht="20.149999999999999" customHeight="1" x14ac:dyDescent="0.3">
      <c r="A247" s="432"/>
      <c r="B247" s="7"/>
      <c r="C247" s="25" t="s">
        <v>193</v>
      </c>
    </row>
    <row r="248" spans="1:12" ht="6" customHeight="1" x14ac:dyDescent="0.3">
      <c r="A248" s="432"/>
    </row>
    <row r="249" spans="1:12" ht="20.149999999999999" customHeight="1" x14ac:dyDescent="0.3">
      <c r="A249" s="432"/>
      <c r="B249" s="25" t="s">
        <v>772</v>
      </c>
    </row>
    <row r="250" spans="1:12" ht="59.5" customHeight="1" x14ac:dyDescent="0.3">
      <c r="A250" s="432"/>
      <c r="B250" s="580"/>
      <c r="C250" s="767"/>
      <c r="D250" s="767"/>
      <c r="E250" s="767"/>
      <c r="F250" s="767"/>
      <c r="G250" s="767"/>
      <c r="H250" s="767"/>
      <c r="I250" s="767"/>
      <c r="J250" s="767"/>
      <c r="K250" s="767"/>
      <c r="L250" s="57"/>
    </row>
    <row r="251" spans="1:12" ht="10.4" customHeight="1" x14ac:dyDescent="0.3">
      <c r="A251" s="432"/>
    </row>
    <row r="252" spans="1:12" ht="61" customHeight="1" x14ac:dyDescent="0.3">
      <c r="A252" s="432" t="s">
        <v>614</v>
      </c>
      <c r="B252" s="630" t="s">
        <v>774</v>
      </c>
      <c r="C252" s="571"/>
      <c r="D252" s="571"/>
      <c r="E252" s="571"/>
      <c r="F252" s="571"/>
      <c r="G252" s="571"/>
      <c r="H252" s="571"/>
      <c r="I252" s="571"/>
      <c r="J252" s="571"/>
      <c r="K252" s="571"/>
      <c r="L252" s="56"/>
    </row>
    <row r="253" spans="1:12" ht="6" customHeight="1" x14ac:dyDescent="0.3">
      <c r="A253" s="432"/>
    </row>
    <row r="254" spans="1:12" ht="20.149999999999999" customHeight="1" x14ac:dyDescent="0.3">
      <c r="A254" s="432"/>
      <c r="B254" s="7"/>
      <c r="C254" s="25" t="s">
        <v>192</v>
      </c>
    </row>
    <row r="255" spans="1:12" ht="6" customHeight="1" x14ac:dyDescent="0.3">
      <c r="A255" s="432"/>
    </row>
    <row r="256" spans="1:12" ht="20.149999999999999" customHeight="1" x14ac:dyDescent="0.3">
      <c r="A256" s="432"/>
      <c r="B256" s="7"/>
      <c r="C256" s="25" t="s">
        <v>193</v>
      </c>
    </row>
    <row r="257" spans="1:12" ht="6" customHeight="1" x14ac:dyDescent="0.3">
      <c r="A257" s="432"/>
      <c r="B257" s="432"/>
    </row>
    <row r="258" spans="1:12" ht="20.149999999999999" customHeight="1" x14ac:dyDescent="0.3">
      <c r="A258" s="432"/>
      <c r="B258" s="25" t="s">
        <v>775</v>
      </c>
    </row>
    <row r="259" spans="1:12" ht="20.149999999999999" customHeight="1" x14ac:dyDescent="0.3">
      <c r="A259" s="432"/>
      <c r="B259" s="7"/>
      <c r="C259" s="25" t="s">
        <v>776</v>
      </c>
    </row>
    <row r="260" spans="1:12" ht="20.149999999999999" customHeight="1" x14ac:dyDescent="0.3">
      <c r="A260" s="432"/>
      <c r="B260" s="432"/>
    </row>
    <row r="261" spans="1:12" ht="20.149999999999999" customHeight="1" x14ac:dyDescent="0.3">
      <c r="A261" s="433" t="s">
        <v>777</v>
      </c>
      <c r="B261" s="432"/>
    </row>
    <row r="262" spans="1:12" ht="6" customHeight="1" x14ac:dyDescent="0.3">
      <c r="A262" s="432"/>
      <c r="B262" s="432"/>
    </row>
    <row r="263" spans="1:12" ht="27" customHeight="1" x14ac:dyDescent="0.3">
      <c r="A263" s="432" t="s">
        <v>607</v>
      </c>
      <c r="B263" s="779" t="s">
        <v>778</v>
      </c>
      <c r="C263" s="571"/>
      <c r="D263" s="571"/>
      <c r="E263" s="571"/>
      <c r="F263" s="571"/>
      <c r="G263" s="571"/>
      <c r="H263" s="571"/>
      <c r="I263" s="571"/>
      <c r="J263" s="571"/>
      <c r="K263" s="571"/>
      <c r="L263" s="56"/>
    </row>
    <row r="264" spans="1:12" ht="6" customHeight="1" x14ac:dyDescent="0.3">
      <c r="A264" s="432"/>
      <c r="B264" s="432"/>
    </row>
    <row r="265" spans="1:12" ht="20.149999999999999" customHeight="1" x14ac:dyDescent="0.3">
      <c r="A265" s="432"/>
      <c r="B265" s="7"/>
      <c r="C265" s="25" t="s">
        <v>192</v>
      </c>
    </row>
    <row r="266" spans="1:12" ht="6" customHeight="1" x14ac:dyDescent="0.3">
      <c r="A266" s="432"/>
      <c r="B266" s="432"/>
    </row>
    <row r="267" spans="1:12" ht="20.149999999999999" customHeight="1" x14ac:dyDescent="0.3">
      <c r="A267" s="432"/>
      <c r="B267" s="7"/>
      <c r="C267" s="25" t="s">
        <v>193</v>
      </c>
    </row>
    <row r="268" spans="1:12" ht="6" customHeight="1" x14ac:dyDescent="0.3">
      <c r="A268" s="432"/>
      <c r="B268" s="432"/>
    </row>
    <row r="269" spans="1:12" ht="20.149999999999999" customHeight="1" x14ac:dyDescent="0.3">
      <c r="A269" s="432"/>
      <c r="B269" s="428" t="s">
        <v>779</v>
      </c>
    </row>
    <row r="270" spans="1:12" ht="6" customHeight="1" x14ac:dyDescent="0.3">
      <c r="A270" s="432"/>
      <c r="B270" s="432"/>
    </row>
    <row r="271" spans="1:12" ht="20.149999999999999" customHeight="1" x14ac:dyDescent="0.3">
      <c r="A271" s="432"/>
      <c r="B271" s="25" t="s">
        <v>780</v>
      </c>
    </row>
    <row r="272" spans="1:12" ht="6" customHeight="1" x14ac:dyDescent="0.3">
      <c r="A272" s="432"/>
      <c r="B272" s="432"/>
    </row>
    <row r="273" spans="1:12" ht="20.149999999999999" customHeight="1" x14ac:dyDescent="0.3">
      <c r="A273" s="432"/>
      <c r="B273" s="7"/>
      <c r="C273" s="25" t="s">
        <v>192</v>
      </c>
    </row>
    <row r="274" spans="1:12" ht="6" customHeight="1" x14ac:dyDescent="0.3">
      <c r="A274" s="432"/>
      <c r="B274" s="432"/>
    </row>
    <row r="275" spans="1:12" ht="20.149999999999999" customHeight="1" x14ac:dyDescent="0.3">
      <c r="A275" s="432"/>
      <c r="B275" s="7"/>
      <c r="C275" s="25" t="s">
        <v>193</v>
      </c>
    </row>
    <row r="276" spans="1:12" ht="6" customHeight="1" x14ac:dyDescent="0.3">
      <c r="A276" s="432"/>
      <c r="B276" s="432"/>
    </row>
    <row r="277" spans="1:12" ht="30" customHeight="1" x14ac:dyDescent="0.3">
      <c r="A277" s="428"/>
      <c r="B277" s="779" t="s">
        <v>781</v>
      </c>
      <c r="C277" s="571"/>
      <c r="D277" s="571"/>
      <c r="E277" s="571"/>
      <c r="F277" s="571"/>
      <c r="G277" s="571"/>
      <c r="H277" s="571"/>
      <c r="I277" s="571"/>
      <c r="J277" s="571"/>
      <c r="K277" s="571"/>
      <c r="L277" s="56"/>
    </row>
    <row r="278" spans="1:12" ht="6" customHeight="1" x14ac:dyDescent="0.3">
      <c r="A278" s="432"/>
      <c r="B278" s="428"/>
    </row>
    <row r="279" spans="1:12" ht="20.149999999999999" customHeight="1" x14ac:dyDescent="0.3">
      <c r="A279" s="432"/>
      <c r="B279" s="428" t="s">
        <v>430</v>
      </c>
      <c r="C279" s="136"/>
      <c r="D279" s="588"/>
      <c r="E279" s="780"/>
      <c r="F279" s="780"/>
      <c r="G279" s="780"/>
      <c r="H279" s="780"/>
      <c r="I279" s="780"/>
      <c r="J279" s="780"/>
      <c r="K279" s="780"/>
      <c r="L279" s="434"/>
    </row>
    <row r="280" spans="1:12" ht="6" customHeight="1" x14ac:dyDescent="0.3">
      <c r="A280" s="432"/>
      <c r="B280" s="432"/>
    </row>
    <row r="281" spans="1:12" ht="20.149999999999999" customHeight="1" x14ac:dyDescent="0.3">
      <c r="A281" s="432"/>
      <c r="B281" s="428" t="s">
        <v>782</v>
      </c>
      <c r="D281" s="588"/>
      <c r="E281" s="780"/>
      <c r="F281" s="780"/>
      <c r="G281" s="780"/>
      <c r="H281" s="780"/>
      <c r="I281" s="780"/>
      <c r="J281" s="780"/>
      <c r="K281" s="780"/>
      <c r="L281" s="434"/>
    </row>
    <row r="282" spans="1:12" ht="6" customHeight="1" x14ac:dyDescent="0.3">
      <c r="A282" s="432"/>
      <c r="B282" s="428"/>
    </row>
    <row r="283" spans="1:12" ht="80.150000000000006" customHeight="1" x14ac:dyDescent="0.3">
      <c r="A283" s="432"/>
      <c r="B283" s="428" t="s">
        <v>783</v>
      </c>
      <c r="D283" s="781"/>
      <c r="E283" s="767"/>
      <c r="F283" s="767"/>
      <c r="G283" s="767"/>
      <c r="H283" s="767"/>
      <c r="I283" s="767"/>
      <c r="J283" s="767"/>
      <c r="K283" s="767"/>
      <c r="L283" s="81"/>
    </row>
    <row r="284" spans="1:12" ht="6" customHeight="1" x14ac:dyDescent="0.3">
      <c r="A284" s="432"/>
      <c r="B284" s="428"/>
    </row>
    <row r="285" spans="1:12" ht="20.149999999999999" customHeight="1" x14ac:dyDescent="0.3">
      <c r="A285" s="432"/>
      <c r="B285" s="428" t="s">
        <v>784</v>
      </c>
    </row>
    <row r="286" spans="1:12" ht="6" customHeight="1" x14ac:dyDescent="0.3">
      <c r="A286" s="432"/>
      <c r="B286" s="428"/>
    </row>
    <row r="287" spans="1:12" ht="20.149999999999999" customHeight="1" x14ac:dyDescent="0.3">
      <c r="A287" s="432"/>
      <c r="B287" s="7"/>
      <c r="C287" s="25" t="s">
        <v>192</v>
      </c>
    </row>
    <row r="288" spans="1:12" ht="6" customHeight="1" x14ac:dyDescent="0.3">
      <c r="A288" s="432"/>
      <c r="B288" s="428"/>
    </row>
    <row r="289" spans="1:12" ht="20.149999999999999" customHeight="1" x14ac:dyDescent="0.3">
      <c r="A289" s="432"/>
      <c r="B289" s="7"/>
      <c r="C289" s="25" t="s">
        <v>193</v>
      </c>
    </row>
    <row r="290" spans="1:12" ht="6" customHeight="1" x14ac:dyDescent="0.3">
      <c r="A290" s="432"/>
      <c r="B290" s="432"/>
    </row>
    <row r="291" spans="1:12" ht="32.15" customHeight="1" x14ac:dyDescent="0.3">
      <c r="A291" s="432"/>
      <c r="B291" s="779" t="s">
        <v>785</v>
      </c>
      <c r="C291" s="571"/>
      <c r="D291" s="571"/>
      <c r="E291" s="571"/>
      <c r="F291" s="571"/>
      <c r="G291" s="571"/>
      <c r="H291" s="571"/>
      <c r="I291" s="571"/>
      <c r="J291" s="571"/>
      <c r="K291" s="571"/>
    </row>
    <row r="292" spans="1:12" ht="20.149999999999999" customHeight="1" x14ac:dyDescent="0.3">
      <c r="A292" s="432"/>
      <c r="B292" s="432"/>
    </row>
    <row r="293" spans="1:12" ht="20.149999999999999" customHeight="1" x14ac:dyDescent="0.3">
      <c r="A293" s="433" t="s">
        <v>786</v>
      </c>
    </row>
    <row r="294" spans="1:12" ht="6" customHeight="1" x14ac:dyDescent="0.3">
      <c r="A294" s="432"/>
    </row>
    <row r="295" spans="1:12" ht="31.4" customHeight="1" x14ac:dyDescent="0.3">
      <c r="A295" s="432" t="s">
        <v>607</v>
      </c>
      <c r="B295" s="630" t="s">
        <v>787</v>
      </c>
      <c r="C295" s="571"/>
      <c r="D295" s="571"/>
      <c r="E295" s="571"/>
      <c r="F295" s="571"/>
      <c r="G295" s="571"/>
      <c r="H295" s="571"/>
      <c r="I295" s="571"/>
      <c r="J295" s="571"/>
      <c r="K295" s="571"/>
      <c r="L295" s="56"/>
    </row>
    <row r="296" spans="1:12" ht="6" customHeight="1" x14ac:dyDescent="0.3">
      <c r="A296" s="432"/>
    </row>
    <row r="297" spans="1:12" ht="20.149999999999999" customHeight="1" x14ac:dyDescent="0.3">
      <c r="A297" s="432"/>
      <c r="B297" s="7"/>
      <c r="C297" s="25" t="s">
        <v>192</v>
      </c>
    </row>
    <row r="298" spans="1:12" ht="6" customHeight="1" x14ac:dyDescent="0.3">
      <c r="A298" s="432"/>
    </row>
    <row r="299" spans="1:12" ht="20.149999999999999" customHeight="1" x14ac:dyDescent="0.3">
      <c r="A299" s="432"/>
      <c r="B299" s="7"/>
      <c r="C299" s="25" t="s">
        <v>193</v>
      </c>
    </row>
    <row r="300" spans="1:12" ht="6" customHeight="1" x14ac:dyDescent="0.3">
      <c r="A300" s="432"/>
    </row>
    <row r="301" spans="1:12" ht="20.149999999999999" customHeight="1" x14ac:dyDescent="0.3">
      <c r="A301" s="432"/>
      <c r="B301" s="25" t="s">
        <v>788</v>
      </c>
    </row>
    <row r="302" spans="1:12" ht="20.149999999999999" customHeight="1" x14ac:dyDescent="0.3">
      <c r="A302" s="432"/>
      <c r="B302" s="7"/>
      <c r="C302" s="25" t="s">
        <v>776</v>
      </c>
    </row>
    <row r="303" spans="1:12" ht="6" customHeight="1" x14ac:dyDescent="0.3">
      <c r="A303" s="432"/>
    </row>
    <row r="304" spans="1:12" ht="60.65" customHeight="1" x14ac:dyDescent="0.3">
      <c r="A304" s="432"/>
      <c r="B304" s="580"/>
      <c r="C304" s="767"/>
      <c r="D304" s="767"/>
      <c r="E304" s="767"/>
      <c r="F304" s="767"/>
      <c r="G304" s="767"/>
      <c r="H304" s="767"/>
      <c r="I304" s="767"/>
      <c r="J304" s="767"/>
      <c r="K304" s="767"/>
      <c r="L304" s="57"/>
    </row>
    <row r="305" spans="1:12" ht="10.4" customHeight="1" x14ac:dyDescent="0.3">
      <c r="A305" s="432"/>
    </row>
    <row r="306" spans="1:12" ht="31.4" customHeight="1" x14ac:dyDescent="0.3">
      <c r="A306" s="432" t="s">
        <v>609</v>
      </c>
      <c r="B306" s="630" t="s">
        <v>789</v>
      </c>
      <c r="C306" s="571"/>
      <c r="D306" s="571"/>
      <c r="E306" s="571"/>
      <c r="F306" s="571"/>
      <c r="G306" s="571"/>
      <c r="H306" s="571"/>
      <c r="I306" s="571"/>
      <c r="J306" s="571"/>
      <c r="K306" s="571"/>
      <c r="L306" s="56"/>
    </row>
    <row r="307" spans="1:12" ht="6" customHeight="1" x14ac:dyDescent="0.3">
      <c r="A307" s="432"/>
    </row>
    <row r="308" spans="1:12" ht="20.149999999999999" customHeight="1" x14ac:dyDescent="0.3">
      <c r="A308" s="432"/>
      <c r="B308" s="7"/>
      <c r="C308" s="25" t="s">
        <v>192</v>
      </c>
    </row>
    <row r="309" spans="1:12" ht="6" customHeight="1" x14ac:dyDescent="0.3">
      <c r="A309" s="432"/>
    </row>
    <row r="310" spans="1:12" ht="20.149999999999999" customHeight="1" x14ac:dyDescent="0.3">
      <c r="A310" s="432"/>
      <c r="B310" s="7"/>
      <c r="C310" s="25" t="s">
        <v>193</v>
      </c>
    </row>
    <row r="311" spans="1:12" ht="6" customHeight="1" x14ac:dyDescent="0.3">
      <c r="A311" s="432"/>
    </row>
    <row r="312" spans="1:12" ht="20.149999999999999" customHeight="1" x14ac:dyDescent="0.3">
      <c r="A312" s="432"/>
      <c r="B312" s="7"/>
      <c r="C312" s="25" t="s">
        <v>790</v>
      </c>
    </row>
    <row r="313" spans="1:12" ht="10.4" customHeight="1" x14ac:dyDescent="0.3">
      <c r="A313" s="432"/>
    </row>
    <row r="314" spans="1:12" ht="20.149999999999999" customHeight="1" x14ac:dyDescent="0.3">
      <c r="A314" s="432" t="s">
        <v>611</v>
      </c>
      <c r="B314" s="136" t="s">
        <v>791</v>
      </c>
    </row>
    <row r="315" spans="1:12" ht="6" customHeight="1" x14ac:dyDescent="0.3">
      <c r="A315" s="432"/>
    </row>
    <row r="316" spans="1:12" ht="20.149999999999999" customHeight="1" x14ac:dyDescent="0.3">
      <c r="A316" s="432"/>
      <c r="B316" s="7"/>
      <c r="C316" s="25" t="s">
        <v>192</v>
      </c>
    </row>
    <row r="317" spans="1:12" ht="6" customHeight="1" x14ac:dyDescent="0.3">
      <c r="A317" s="432"/>
    </row>
    <row r="318" spans="1:12" ht="20.149999999999999" customHeight="1" x14ac:dyDescent="0.3">
      <c r="A318" s="432"/>
      <c r="B318" s="7"/>
      <c r="C318" s="25" t="s">
        <v>193</v>
      </c>
    </row>
    <row r="319" spans="1:12" ht="6" customHeight="1" x14ac:dyDescent="0.3">
      <c r="A319" s="432"/>
    </row>
    <row r="320" spans="1:12" ht="20.149999999999999" customHeight="1" x14ac:dyDescent="0.3">
      <c r="A320" s="432"/>
      <c r="B320" s="7"/>
      <c r="C320" s="25" t="s">
        <v>790</v>
      </c>
    </row>
    <row r="321" spans="1:12" ht="6" customHeight="1" x14ac:dyDescent="0.3">
      <c r="A321" s="432"/>
    </row>
    <row r="322" spans="1:12" ht="31.4" customHeight="1" x14ac:dyDescent="0.3">
      <c r="A322" s="432"/>
      <c r="B322" s="630" t="s">
        <v>792</v>
      </c>
      <c r="C322" s="630"/>
      <c r="D322" s="630"/>
      <c r="E322" s="630"/>
      <c r="F322" s="630"/>
      <c r="G322" s="630"/>
      <c r="H322" s="630"/>
      <c r="I322" s="630"/>
      <c r="J322" s="630"/>
      <c r="K322" s="630"/>
      <c r="L322" s="57"/>
    </row>
    <row r="323" spans="1:12" ht="19.5" customHeight="1" x14ac:dyDescent="0.3">
      <c r="A323" s="432"/>
      <c r="B323" s="7"/>
      <c r="C323" s="25" t="s">
        <v>715</v>
      </c>
    </row>
    <row r="324" spans="1:12" ht="10.4" customHeight="1" x14ac:dyDescent="0.3">
      <c r="A324" s="432"/>
    </row>
    <row r="325" spans="1:12" ht="36" customHeight="1" x14ac:dyDescent="0.3">
      <c r="A325" s="432" t="s">
        <v>612</v>
      </c>
      <c r="B325" s="630" t="s">
        <v>793</v>
      </c>
      <c r="C325" s="571"/>
      <c r="D325" s="571"/>
      <c r="E325" s="571"/>
      <c r="F325" s="571"/>
      <c r="G325" s="571"/>
      <c r="H325" s="571"/>
      <c r="I325" s="571"/>
      <c r="J325" s="571"/>
      <c r="K325" s="571"/>
      <c r="L325" s="56"/>
    </row>
    <row r="326" spans="1:12" ht="6" customHeight="1" x14ac:dyDescent="0.3">
      <c r="A326" s="432"/>
    </row>
    <row r="327" spans="1:12" ht="20.149999999999999" customHeight="1" x14ac:dyDescent="0.3">
      <c r="A327" s="432"/>
      <c r="B327" s="7"/>
      <c r="C327" s="25" t="s">
        <v>192</v>
      </c>
    </row>
    <row r="328" spans="1:12" ht="6" customHeight="1" x14ac:dyDescent="0.3">
      <c r="A328" s="432"/>
    </row>
    <row r="329" spans="1:12" ht="20.149999999999999" customHeight="1" x14ac:dyDescent="0.3">
      <c r="A329" s="432"/>
      <c r="B329" s="7"/>
      <c r="C329" s="25" t="s">
        <v>193</v>
      </c>
    </row>
    <row r="330" spans="1:12" ht="6" customHeight="1" x14ac:dyDescent="0.3">
      <c r="A330" s="432"/>
    </row>
    <row r="331" spans="1:12" ht="33.65" customHeight="1" x14ac:dyDescent="0.3">
      <c r="A331" s="432"/>
      <c r="B331" s="571" t="s">
        <v>993</v>
      </c>
      <c r="C331" s="571"/>
      <c r="D331" s="571"/>
      <c r="E331" s="571"/>
      <c r="F331" s="571"/>
      <c r="G331" s="571"/>
      <c r="H331" s="571"/>
      <c r="I331" s="571"/>
      <c r="J331" s="571"/>
      <c r="K331" s="571"/>
      <c r="L331" s="56"/>
    </row>
    <row r="332" spans="1:12" ht="119.5" customHeight="1" x14ac:dyDescent="0.3">
      <c r="B332" s="580"/>
      <c r="C332" s="767"/>
      <c r="D332" s="767"/>
      <c r="E332" s="767"/>
      <c r="F332" s="767"/>
      <c r="G332" s="767"/>
      <c r="H332" s="767"/>
      <c r="I332" s="767"/>
      <c r="J332" s="767"/>
      <c r="K332" s="767"/>
      <c r="L332" s="56"/>
    </row>
    <row r="333" spans="1:12" ht="20.149999999999999" customHeight="1" x14ac:dyDescent="0.3"/>
    <row r="334" spans="1:12" ht="20.149999999999999" customHeight="1" x14ac:dyDescent="0.3">
      <c r="A334" s="107" t="s">
        <v>794</v>
      </c>
    </row>
    <row r="335" spans="1:12" ht="6" customHeight="1" x14ac:dyDescent="0.3"/>
    <row r="336" spans="1:12" ht="31" customHeight="1" x14ac:dyDescent="0.3">
      <c r="A336" s="767" t="s">
        <v>795</v>
      </c>
      <c r="B336" s="767"/>
      <c r="C336" s="767"/>
      <c r="D336" s="767"/>
      <c r="E336" s="767"/>
      <c r="F336" s="767"/>
      <c r="G336" s="767"/>
      <c r="H336" s="767"/>
      <c r="I336" s="767"/>
      <c r="J336" s="767"/>
      <c r="K336" s="767"/>
      <c r="L336" s="56"/>
    </row>
    <row r="337" spans="1:12" ht="20.149999999999999" customHeight="1" x14ac:dyDescent="0.3">
      <c r="A337" s="56"/>
      <c r="B337" s="7"/>
      <c r="C337" s="25" t="s">
        <v>715</v>
      </c>
      <c r="F337" s="56"/>
      <c r="G337" s="56"/>
      <c r="H337" s="56"/>
      <c r="I337" s="56"/>
      <c r="J337" s="56"/>
      <c r="K337" s="56"/>
      <c r="L337" s="56"/>
    </row>
    <row r="338" spans="1:12" ht="20.149999999999999" customHeight="1" x14ac:dyDescent="0.3"/>
    <row r="339" spans="1:12" ht="20.149999999999999" customHeight="1" x14ac:dyDescent="0.3"/>
    <row r="340" spans="1:12" ht="20.149999999999999" customHeight="1" x14ac:dyDescent="0.3">
      <c r="A340" s="769" t="s">
        <v>796</v>
      </c>
      <c r="B340" s="769"/>
      <c r="C340" s="769"/>
      <c r="D340" s="769"/>
      <c r="E340" s="769"/>
      <c r="F340" s="769"/>
      <c r="G340" s="769"/>
      <c r="H340" s="769"/>
      <c r="I340" s="769"/>
      <c r="J340" s="769"/>
      <c r="K340" s="769"/>
      <c r="L340" s="435"/>
    </row>
    <row r="341" spans="1:12" ht="20.149999999999999" customHeight="1" x14ac:dyDescent="0.3"/>
    <row r="342" spans="1:12" ht="20.149999999999999" customHeight="1" x14ac:dyDescent="0.3">
      <c r="A342" s="107" t="s">
        <v>797</v>
      </c>
    </row>
    <row r="343" spans="1:12" ht="20.149999999999999" customHeight="1" x14ac:dyDescent="0.3"/>
    <row r="344" spans="1:12" ht="20.149999999999999" customHeight="1" x14ac:dyDescent="0.3">
      <c r="A344" s="25" t="s">
        <v>798</v>
      </c>
      <c r="B344" s="771"/>
      <c r="C344" s="771"/>
      <c r="D344" s="771"/>
      <c r="E344" s="771"/>
      <c r="F344" s="771"/>
      <c r="G344" s="771"/>
      <c r="H344" s="25" t="s">
        <v>799</v>
      </c>
    </row>
    <row r="345" spans="1:12" ht="15.75" customHeight="1" x14ac:dyDescent="0.3">
      <c r="B345" s="778" t="s">
        <v>800</v>
      </c>
      <c r="C345" s="778"/>
      <c r="D345" s="778"/>
      <c r="E345" s="778"/>
      <c r="F345" s="778"/>
      <c r="G345" s="778"/>
    </row>
    <row r="346" spans="1:12" ht="20.149999999999999" customHeight="1" x14ac:dyDescent="0.3">
      <c r="A346" s="25" t="s">
        <v>801</v>
      </c>
    </row>
    <row r="347" spans="1:12" ht="10.4" customHeight="1" x14ac:dyDescent="0.3"/>
    <row r="348" spans="1:12" ht="20.149999999999999" customHeight="1" x14ac:dyDescent="0.3">
      <c r="A348" s="25" t="s">
        <v>802</v>
      </c>
    </row>
    <row r="349" spans="1:12" ht="20.149999999999999" customHeight="1" x14ac:dyDescent="0.3"/>
    <row r="350" spans="1:12" ht="20.149999999999999" customHeight="1" x14ac:dyDescent="0.3">
      <c r="A350" s="555"/>
      <c r="B350" s="555"/>
      <c r="C350" s="555"/>
      <c r="D350" s="555"/>
      <c r="E350" s="555"/>
      <c r="F350" s="555"/>
      <c r="G350" s="555"/>
      <c r="I350" s="555"/>
      <c r="J350" s="555"/>
      <c r="K350" s="555"/>
    </row>
    <row r="351" spans="1:12" ht="20.149999999999999" customHeight="1" x14ac:dyDescent="0.3">
      <c r="A351" s="25" t="s">
        <v>803</v>
      </c>
      <c r="I351" s="25" t="s">
        <v>364</v>
      </c>
    </row>
    <row r="352" spans="1:12" ht="20.149999999999999" customHeight="1" x14ac:dyDescent="0.3"/>
    <row r="353" spans="1:10" ht="20.149999999999999" customHeight="1" x14ac:dyDescent="0.3"/>
    <row r="354" spans="1:10" ht="20.149999999999999" customHeight="1" x14ac:dyDescent="0.3"/>
    <row r="355" spans="1:10" ht="20.149999999999999" customHeight="1" x14ac:dyDescent="0.3">
      <c r="A355" s="107" t="s">
        <v>804</v>
      </c>
    </row>
    <row r="356" spans="1:10" ht="20.149999999999999" customHeight="1" x14ac:dyDescent="0.3"/>
    <row r="357" spans="1:10" ht="20.149999999999999" customHeight="1" x14ac:dyDescent="0.3">
      <c r="A357" s="25" t="s">
        <v>805</v>
      </c>
      <c r="B357" s="771"/>
      <c r="C357" s="771"/>
      <c r="D357" s="771"/>
      <c r="E357" s="771"/>
      <c r="F357" s="771"/>
      <c r="G357" s="771"/>
      <c r="H357" s="25" t="s">
        <v>806</v>
      </c>
    </row>
    <row r="358" spans="1:10" ht="16" customHeight="1" x14ac:dyDescent="0.3">
      <c r="B358" s="772" t="s">
        <v>800</v>
      </c>
      <c r="C358" s="772"/>
      <c r="D358" s="772"/>
      <c r="E358" s="772"/>
      <c r="F358" s="772"/>
      <c r="G358" s="772"/>
    </row>
    <row r="359" spans="1:10" ht="20.149999999999999" customHeight="1" x14ac:dyDescent="0.3">
      <c r="A359" s="777"/>
      <c r="B359" s="777"/>
      <c r="C359" s="777"/>
      <c r="D359" s="777"/>
      <c r="E359" s="777"/>
      <c r="F359" s="777"/>
      <c r="G359" s="777"/>
      <c r="H359" s="777"/>
      <c r="I359" s="777"/>
      <c r="J359" s="25" t="s">
        <v>807</v>
      </c>
    </row>
    <row r="360" spans="1:10" ht="16" customHeight="1" x14ac:dyDescent="0.3">
      <c r="A360" s="773" t="s">
        <v>808</v>
      </c>
      <c r="B360" s="774"/>
      <c r="C360" s="774"/>
      <c r="D360" s="774"/>
      <c r="E360" s="774"/>
      <c r="F360" s="774"/>
      <c r="G360" s="774"/>
      <c r="H360" s="774"/>
      <c r="I360" s="774"/>
    </row>
    <row r="361" spans="1:10" ht="20.149999999999999" customHeight="1" x14ac:dyDescent="0.3">
      <c r="A361" s="775">
        <f>'I. Applicant Info'!G13</f>
        <v>0</v>
      </c>
      <c r="B361" s="776"/>
      <c r="C361" s="776"/>
      <c r="D361" s="776"/>
      <c r="E361" s="776"/>
      <c r="F361" s="776"/>
      <c r="G361" s="776"/>
      <c r="H361" s="776"/>
      <c r="I361" s="776"/>
      <c r="J361" s="25" t="s">
        <v>809</v>
      </c>
    </row>
    <row r="362" spans="1:10" ht="10.4" customHeight="1" x14ac:dyDescent="0.3"/>
    <row r="363" spans="1:10" ht="20.149999999999999" customHeight="1" x14ac:dyDescent="0.3">
      <c r="A363" s="25" t="s">
        <v>810</v>
      </c>
    </row>
    <row r="364" spans="1:10" ht="10.4" customHeight="1" x14ac:dyDescent="0.3"/>
    <row r="365" spans="1:10" ht="20.149999999999999" customHeight="1" x14ac:dyDescent="0.3">
      <c r="A365" s="25" t="s">
        <v>811</v>
      </c>
    </row>
    <row r="366" spans="1:10" ht="10.4" customHeight="1" x14ac:dyDescent="0.3"/>
    <row r="367" spans="1:10" ht="20.149999999999999" customHeight="1" x14ac:dyDescent="0.3">
      <c r="A367" s="25" t="s">
        <v>812</v>
      </c>
    </row>
    <row r="368" spans="1:10" ht="10.4" customHeight="1" x14ac:dyDescent="0.3"/>
    <row r="369" spans="1:11" ht="20.149999999999999" customHeight="1" x14ac:dyDescent="0.3">
      <c r="A369" s="25" t="s">
        <v>813</v>
      </c>
    </row>
    <row r="370" spans="1:11" ht="10.4" customHeight="1" x14ac:dyDescent="0.3"/>
    <row r="371" spans="1:11" ht="20.149999999999999" customHeight="1" x14ac:dyDescent="0.3">
      <c r="A371" s="25" t="s">
        <v>814</v>
      </c>
    </row>
    <row r="372" spans="1:11" ht="20.149999999999999" customHeight="1" x14ac:dyDescent="0.3"/>
    <row r="373" spans="1:11" ht="20.149999999999999" customHeight="1" x14ac:dyDescent="0.3">
      <c r="A373" s="555"/>
      <c r="B373" s="555"/>
      <c r="C373" s="555"/>
      <c r="D373" s="555"/>
      <c r="E373" s="555"/>
      <c r="F373" s="555"/>
      <c r="G373" s="555"/>
      <c r="I373" s="555"/>
      <c r="J373" s="555"/>
      <c r="K373" s="555"/>
    </row>
    <row r="374" spans="1:11" ht="20.149999999999999" customHeight="1" x14ac:dyDescent="0.3">
      <c r="A374" s="25" t="s">
        <v>815</v>
      </c>
      <c r="I374" s="25" t="s">
        <v>364</v>
      </c>
    </row>
    <row r="375" spans="1:11" ht="20.149999999999999" customHeight="1" x14ac:dyDescent="0.3"/>
    <row r="376" spans="1:11" ht="20.149999999999999" customHeight="1" x14ac:dyDescent="0.3">
      <c r="A376" s="555"/>
      <c r="B376" s="555"/>
      <c r="C376" s="555"/>
      <c r="D376" s="555"/>
      <c r="E376" s="555"/>
      <c r="F376" s="555"/>
      <c r="G376" s="555"/>
      <c r="H376" s="555"/>
    </row>
    <row r="377" spans="1:11" ht="20.149999999999999" customHeight="1" x14ac:dyDescent="0.3">
      <c r="A377" s="25" t="s">
        <v>816</v>
      </c>
    </row>
    <row r="378" spans="1:11" ht="20.149999999999999" customHeight="1" x14ac:dyDescent="0.3"/>
    <row r="379" spans="1:11" ht="20.149999999999999" customHeight="1" x14ac:dyDescent="0.3"/>
    <row r="380" spans="1:11" ht="20.149999999999999" customHeight="1" x14ac:dyDescent="0.3"/>
    <row r="381" spans="1:11" ht="20.149999999999999" customHeight="1" x14ac:dyDescent="0.3"/>
    <row r="382" spans="1:11" ht="20.149999999999999" customHeight="1" x14ac:dyDescent="0.3"/>
    <row r="383" spans="1:11" ht="20.149999999999999" customHeight="1" x14ac:dyDescent="0.3"/>
    <row r="384" spans="1:11" ht="20.149999999999999" customHeight="1" x14ac:dyDescent="0.3"/>
    <row r="385" ht="20.149999999999999" customHeight="1" x14ac:dyDescent="0.3"/>
    <row r="386" ht="20.149999999999999" customHeight="1" x14ac:dyDescent="0.3"/>
    <row r="387" ht="20.149999999999999" customHeight="1" x14ac:dyDescent="0.3"/>
    <row r="388" ht="20.149999999999999" customHeight="1" x14ac:dyDescent="0.3"/>
    <row r="389" ht="20.149999999999999" customHeight="1" x14ac:dyDescent="0.3"/>
    <row r="390" ht="20.149999999999999" customHeight="1" x14ac:dyDescent="0.3"/>
    <row r="391" ht="20.149999999999999" customHeight="1" x14ac:dyDescent="0.3"/>
    <row r="392" ht="20.149999999999999" customHeight="1" x14ac:dyDescent="0.3"/>
    <row r="393" ht="20.149999999999999" customHeight="1" x14ac:dyDescent="0.3"/>
    <row r="394" ht="20.149999999999999" customHeight="1" x14ac:dyDescent="0.3"/>
    <row r="395" ht="20.149999999999999" customHeight="1" x14ac:dyDescent="0.3"/>
    <row r="396" ht="20.149999999999999" customHeight="1" x14ac:dyDescent="0.3"/>
    <row r="397" ht="20.149999999999999" customHeight="1" x14ac:dyDescent="0.3"/>
    <row r="398" ht="20.149999999999999" customHeight="1" x14ac:dyDescent="0.3"/>
    <row r="399" ht="20.149999999999999" customHeight="1" x14ac:dyDescent="0.3"/>
    <row r="400" ht="20.149999999999999" customHeight="1" x14ac:dyDescent="0.3"/>
    <row r="401" ht="20.149999999999999" customHeight="1" x14ac:dyDescent="0.3"/>
    <row r="402" ht="20.149999999999999" customHeight="1" x14ac:dyDescent="0.3"/>
    <row r="403" ht="20.149999999999999" customHeight="1" x14ac:dyDescent="0.3"/>
    <row r="404" ht="20.149999999999999" customHeight="1" x14ac:dyDescent="0.3"/>
    <row r="405" ht="20.149999999999999" customHeight="1" x14ac:dyDescent="0.3"/>
    <row r="406" ht="20.149999999999999" customHeight="1" x14ac:dyDescent="0.3"/>
    <row r="407" ht="20.149999999999999" customHeight="1" x14ac:dyDescent="0.3"/>
    <row r="408" ht="20.149999999999999" customHeight="1" x14ac:dyDescent="0.3"/>
    <row r="409" ht="20.149999999999999" customHeight="1" x14ac:dyDescent="0.3"/>
    <row r="410" ht="20.149999999999999" customHeight="1" x14ac:dyDescent="0.3"/>
    <row r="411" ht="20.149999999999999" customHeight="1" x14ac:dyDescent="0.3"/>
    <row r="412" ht="20.149999999999999" customHeight="1" x14ac:dyDescent="0.3"/>
    <row r="413" ht="20.149999999999999" customHeight="1" x14ac:dyDescent="0.3"/>
    <row r="414" ht="20.149999999999999" customHeight="1" x14ac:dyDescent="0.3"/>
    <row r="415" ht="20.149999999999999" customHeight="1" x14ac:dyDescent="0.3"/>
    <row r="416" ht="20.149999999999999" customHeight="1" x14ac:dyDescent="0.3"/>
    <row r="417" ht="20.149999999999999" customHeight="1" x14ac:dyDescent="0.3"/>
    <row r="418" ht="20.149999999999999" customHeight="1" x14ac:dyDescent="0.3"/>
    <row r="419" ht="20.149999999999999" customHeight="1" x14ac:dyDescent="0.3"/>
    <row r="420" ht="20.149999999999999" customHeight="1" x14ac:dyDescent="0.3"/>
    <row r="421" ht="20.149999999999999" customHeight="1" x14ac:dyDescent="0.3"/>
    <row r="422" ht="20.149999999999999" customHeight="1" x14ac:dyDescent="0.3"/>
    <row r="423" ht="20.149999999999999" customHeight="1" x14ac:dyDescent="0.3"/>
    <row r="424" ht="20.149999999999999" customHeight="1" x14ac:dyDescent="0.3"/>
    <row r="425" ht="20.149999999999999" customHeight="1" x14ac:dyDescent="0.3"/>
    <row r="426" ht="20.149999999999999" customHeight="1" x14ac:dyDescent="0.3"/>
    <row r="427" ht="20.149999999999999" customHeight="1" x14ac:dyDescent="0.3"/>
    <row r="428" ht="20.149999999999999" customHeight="1" x14ac:dyDescent="0.3"/>
    <row r="429" ht="20.149999999999999" customHeight="1" x14ac:dyDescent="0.3"/>
    <row r="430" ht="20.149999999999999" customHeight="1" x14ac:dyDescent="0.3"/>
    <row r="431" ht="20.149999999999999" customHeight="1" x14ac:dyDescent="0.3"/>
    <row r="432" ht="20.149999999999999" customHeight="1" x14ac:dyDescent="0.3"/>
    <row r="433" ht="20.149999999999999" customHeight="1" x14ac:dyDescent="0.3"/>
    <row r="434" ht="20.149999999999999" customHeight="1" x14ac:dyDescent="0.3"/>
    <row r="435" ht="20.149999999999999" customHeight="1" x14ac:dyDescent="0.3"/>
    <row r="436" ht="20.149999999999999" customHeight="1" x14ac:dyDescent="0.3"/>
    <row r="437" ht="20.149999999999999" customHeight="1" x14ac:dyDescent="0.3"/>
    <row r="438" ht="20.149999999999999" customHeight="1" x14ac:dyDescent="0.3"/>
    <row r="439" ht="20.149999999999999" customHeight="1" x14ac:dyDescent="0.3"/>
    <row r="440" ht="20.149999999999999" customHeight="1" x14ac:dyDescent="0.3"/>
    <row r="441" ht="20.149999999999999" customHeight="1" x14ac:dyDescent="0.3"/>
    <row r="442" ht="20.149999999999999" customHeight="1" x14ac:dyDescent="0.3"/>
    <row r="443" ht="20.149999999999999" customHeight="1" x14ac:dyDescent="0.3"/>
    <row r="444" ht="20.149999999999999" customHeight="1" x14ac:dyDescent="0.3"/>
    <row r="445" ht="20.149999999999999" customHeight="1" x14ac:dyDescent="0.3"/>
    <row r="446" ht="20.149999999999999" customHeight="1" x14ac:dyDescent="0.3"/>
    <row r="447" ht="20.149999999999999" customHeight="1" x14ac:dyDescent="0.3"/>
    <row r="448" ht="20.149999999999999" customHeight="1" x14ac:dyDescent="0.3"/>
    <row r="449" ht="20.149999999999999" customHeight="1" x14ac:dyDescent="0.3"/>
    <row r="450" ht="20.149999999999999" customHeight="1" x14ac:dyDescent="0.3"/>
    <row r="451" ht="20.149999999999999" customHeight="1" x14ac:dyDescent="0.3"/>
    <row r="452" ht="20.149999999999999" customHeight="1" x14ac:dyDescent="0.3"/>
    <row r="453" ht="20.149999999999999" customHeight="1" x14ac:dyDescent="0.3"/>
    <row r="454" ht="20.149999999999999" customHeight="1" x14ac:dyDescent="0.3"/>
    <row r="455" ht="20.149999999999999" customHeight="1" x14ac:dyDescent="0.3"/>
    <row r="456" ht="20.149999999999999" customHeight="1" x14ac:dyDescent="0.3"/>
    <row r="457" ht="20.149999999999999" customHeight="1" x14ac:dyDescent="0.3"/>
    <row r="458" ht="20.149999999999999" customHeight="1" x14ac:dyDescent="0.3"/>
    <row r="459" ht="20.149999999999999" customHeight="1" x14ac:dyDescent="0.3"/>
    <row r="460" ht="20.149999999999999" customHeight="1" x14ac:dyDescent="0.3"/>
    <row r="461" ht="20.149999999999999" customHeight="1" x14ac:dyDescent="0.3"/>
    <row r="462" ht="20.149999999999999" customHeight="1" x14ac:dyDescent="0.3"/>
    <row r="463" ht="20.149999999999999" customHeight="1" x14ac:dyDescent="0.3"/>
    <row r="464" ht="20.149999999999999" customHeight="1" x14ac:dyDescent="0.3"/>
    <row r="465" ht="20.149999999999999" customHeight="1" x14ac:dyDescent="0.3"/>
    <row r="466" ht="20.149999999999999" customHeight="1" x14ac:dyDescent="0.3"/>
    <row r="467" ht="20.149999999999999" customHeight="1" x14ac:dyDescent="0.3"/>
    <row r="468" ht="20.149999999999999" customHeight="1" x14ac:dyDescent="0.3"/>
    <row r="469" ht="20.149999999999999" customHeight="1" x14ac:dyDescent="0.3"/>
    <row r="470" ht="20.149999999999999" customHeight="1" x14ac:dyDescent="0.3"/>
    <row r="471" ht="20.149999999999999" customHeight="1" x14ac:dyDescent="0.3"/>
    <row r="472" ht="20.149999999999999" customHeight="1" x14ac:dyDescent="0.3"/>
    <row r="473" ht="20.149999999999999" customHeight="1" x14ac:dyDescent="0.3"/>
    <row r="474" ht="20.149999999999999" customHeight="1" x14ac:dyDescent="0.3"/>
    <row r="475" ht="20.149999999999999" customHeight="1" x14ac:dyDescent="0.3"/>
    <row r="476" ht="20.149999999999999" customHeight="1" x14ac:dyDescent="0.3"/>
    <row r="477" ht="20.149999999999999" customHeight="1" x14ac:dyDescent="0.3"/>
    <row r="478" ht="20.149999999999999" customHeight="1" x14ac:dyDescent="0.3"/>
    <row r="479" ht="20.149999999999999" customHeight="1" x14ac:dyDescent="0.3"/>
    <row r="480" ht="20.149999999999999" customHeight="1" x14ac:dyDescent="0.3"/>
    <row r="481" ht="20.149999999999999" customHeight="1" x14ac:dyDescent="0.3"/>
    <row r="482" ht="20.149999999999999" customHeight="1" x14ac:dyDescent="0.3"/>
    <row r="483" ht="20.149999999999999" customHeight="1" x14ac:dyDescent="0.3"/>
    <row r="484" ht="20.149999999999999" customHeight="1" x14ac:dyDescent="0.3"/>
    <row r="485" ht="20.149999999999999" customHeight="1" x14ac:dyDescent="0.3"/>
    <row r="486" ht="20.149999999999999" customHeight="1" x14ac:dyDescent="0.3"/>
    <row r="487" ht="20.149999999999999" customHeight="1" x14ac:dyDescent="0.3"/>
    <row r="488" ht="20.149999999999999" customHeight="1" x14ac:dyDescent="0.3"/>
    <row r="489" ht="20.149999999999999" customHeight="1" x14ac:dyDescent="0.3"/>
    <row r="490" ht="20.149999999999999" customHeight="1" x14ac:dyDescent="0.3"/>
    <row r="491" ht="20.149999999999999" customHeight="1" x14ac:dyDescent="0.3"/>
    <row r="492" ht="20.149999999999999" customHeight="1" x14ac:dyDescent="0.3"/>
    <row r="493" ht="20.149999999999999" customHeight="1" x14ac:dyDescent="0.3"/>
    <row r="494" ht="20.149999999999999" customHeight="1" x14ac:dyDescent="0.3"/>
    <row r="495" ht="20.149999999999999" customHeight="1" x14ac:dyDescent="0.3"/>
    <row r="496" ht="20.149999999999999" customHeight="1" x14ac:dyDescent="0.3"/>
    <row r="497" ht="20.149999999999999" customHeight="1" x14ac:dyDescent="0.3"/>
    <row r="498" ht="20.149999999999999" customHeight="1" x14ac:dyDescent="0.3"/>
    <row r="499" ht="20.149999999999999" customHeight="1" x14ac:dyDescent="0.3"/>
    <row r="500" ht="20.149999999999999" customHeight="1" x14ac:dyDescent="0.3"/>
    <row r="501" ht="20.149999999999999" customHeight="1" x14ac:dyDescent="0.3"/>
    <row r="502" ht="20.149999999999999" customHeight="1" x14ac:dyDescent="0.3"/>
    <row r="503" ht="20.149999999999999" customHeight="1" x14ac:dyDescent="0.3"/>
    <row r="504" ht="20.149999999999999" customHeight="1" x14ac:dyDescent="0.3"/>
    <row r="505" ht="20.149999999999999" customHeight="1" x14ac:dyDescent="0.3"/>
    <row r="506" ht="20.149999999999999" customHeight="1" x14ac:dyDescent="0.3"/>
    <row r="507" ht="20.149999999999999" customHeight="1" x14ac:dyDescent="0.3"/>
    <row r="508" ht="20.149999999999999" customHeight="1" x14ac:dyDescent="0.3"/>
    <row r="509" ht="20.149999999999999" customHeight="1" x14ac:dyDescent="0.3"/>
    <row r="510" ht="20.149999999999999" customHeight="1" x14ac:dyDescent="0.3"/>
    <row r="511" ht="20.149999999999999" customHeight="1" x14ac:dyDescent="0.3"/>
    <row r="512" ht="20.149999999999999" customHeight="1" x14ac:dyDescent="0.3"/>
    <row r="513" ht="20.149999999999999" customHeight="1" x14ac:dyDescent="0.3"/>
    <row r="514" ht="20.149999999999999" customHeight="1" x14ac:dyDescent="0.3"/>
    <row r="515" ht="20.149999999999999" customHeight="1" x14ac:dyDescent="0.3"/>
    <row r="516" ht="20.149999999999999" customHeight="1" x14ac:dyDescent="0.3"/>
    <row r="517" ht="20.149999999999999" customHeight="1" x14ac:dyDescent="0.3"/>
    <row r="518" ht="20.149999999999999" customHeight="1" x14ac:dyDescent="0.3"/>
    <row r="519" ht="20.149999999999999" customHeight="1" x14ac:dyDescent="0.3"/>
    <row r="520" ht="20.149999999999999" customHeight="1" x14ac:dyDescent="0.3"/>
    <row r="521" ht="20.149999999999999" customHeight="1" x14ac:dyDescent="0.3"/>
    <row r="522" ht="20.149999999999999" customHeight="1" x14ac:dyDescent="0.3"/>
    <row r="523" ht="20.149999999999999" customHeight="1" x14ac:dyDescent="0.3"/>
    <row r="524" ht="20.149999999999999" customHeight="1" x14ac:dyDescent="0.3"/>
    <row r="525" ht="20.149999999999999" customHeight="1" x14ac:dyDescent="0.3"/>
    <row r="526" ht="20.149999999999999" customHeight="1" x14ac:dyDescent="0.3"/>
    <row r="527" ht="20.149999999999999" customHeight="1" x14ac:dyDescent="0.3"/>
    <row r="528" ht="20.149999999999999" customHeight="1" x14ac:dyDescent="0.3"/>
    <row r="529" ht="20.149999999999999" customHeight="1" x14ac:dyDescent="0.3"/>
    <row r="530" ht="20.149999999999999" customHeight="1" x14ac:dyDescent="0.3"/>
    <row r="531" ht="20.149999999999999" customHeight="1" x14ac:dyDescent="0.3"/>
    <row r="532" ht="20.149999999999999" customHeight="1" x14ac:dyDescent="0.3"/>
    <row r="533" ht="20.149999999999999" customHeight="1" x14ac:dyDescent="0.3"/>
    <row r="534" ht="20.149999999999999" customHeight="1" x14ac:dyDescent="0.3"/>
    <row r="535" ht="20.149999999999999" customHeight="1" x14ac:dyDescent="0.3"/>
    <row r="536" ht="20.149999999999999" customHeight="1" x14ac:dyDescent="0.3"/>
    <row r="537" ht="20.149999999999999" customHeight="1" x14ac:dyDescent="0.3"/>
    <row r="538" ht="20.149999999999999" customHeight="1" x14ac:dyDescent="0.3"/>
    <row r="539" ht="20.149999999999999" customHeight="1" x14ac:dyDescent="0.3"/>
    <row r="540" ht="20.149999999999999" customHeight="1" x14ac:dyDescent="0.3"/>
    <row r="541" ht="20.149999999999999" customHeight="1" x14ac:dyDescent="0.3"/>
    <row r="542" ht="20.149999999999999" customHeight="1" x14ac:dyDescent="0.3"/>
    <row r="543" ht="20.149999999999999" customHeight="1" x14ac:dyDescent="0.3"/>
    <row r="544" ht="20.149999999999999" customHeight="1" x14ac:dyDescent="0.3"/>
    <row r="545" ht="20.149999999999999" customHeight="1" x14ac:dyDescent="0.3"/>
    <row r="546" ht="20.149999999999999" customHeight="1" x14ac:dyDescent="0.3"/>
    <row r="547" ht="20.149999999999999" customHeight="1" x14ac:dyDescent="0.3"/>
    <row r="548" ht="20.149999999999999" customHeight="1" x14ac:dyDescent="0.3"/>
    <row r="549" ht="20.149999999999999" customHeight="1" x14ac:dyDescent="0.3"/>
    <row r="550" ht="20.149999999999999" customHeight="1" x14ac:dyDescent="0.3"/>
    <row r="551" ht="20.149999999999999" customHeight="1" x14ac:dyDescent="0.3"/>
    <row r="552" ht="20.149999999999999" customHeight="1" x14ac:dyDescent="0.3"/>
    <row r="553" ht="20.149999999999999" customHeight="1" x14ac:dyDescent="0.3"/>
    <row r="554" ht="20.149999999999999" customHeight="1" x14ac:dyDescent="0.3"/>
    <row r="555" ht="20.149999999999999" customHeight="1" x14ac:dyDescent="0.3"/>
    <row r="556" ht="20.149999999999999" customHeight="1" x14ac:dyDescent="0.3"/>
    <row r="557" ht="20.149999999999999" customHeight="1" x14ac:dyDescent="0.3"/>
    <row r="558" ht="20.149999999999999" customHeight="1" x14ac:dyDescent="0.3"/>
    <row r="559" ht="20.149999999999999" customHeight="1" x14ac:dyDescent="0.3"/>
    <row r="560" ht="20.149999999999999" customHeight="1" x14ac:dyDescent="0.3"/>
    <row r="561" ht="20.149999999999999" customHeight="1" x14ac:dyDescent="0.3"/>
    <row r="562" ht="20.149999999999999" customHeight="1" x14ac:dyDescent="0.3"/>
    <row r="563" ht="20.149999999999999" customHeight="1" x14ac:dyDescent="0.3"/>
    <row r="564" ht="20.149999999999999" customHeight="1" x14ac:dyDescent="0.3"/>
    <row r="565" ht="20.149999999999999" customHeight="1" x14ac:dyDescent="0.3"/>
    <row r="566" ht="20.149999999999999" customHeight="1" x14ac:dyDescent="0.3"/>
    <row r="567" ht="20.149999999999999" customHeight="1" x14ac:dyDescent="0.3"/>
    <row r="568" ht="20.149999999999999" customHeight="1" x14ac:dyDescent="0.3"/>
    <row r="569" ht="20.149999999999999" customHeight="1" x14ac:dyDescent="0.3"/>
    <row r="570" ht="20.149999999999999" customHeight="1" x14ac:dyDescent="0.3"/>
    <row r="571" ht="20.149999999999999" customHeight="1" x14ac:dyDescent="0.3"/>
    <row r="572" ht="20.149999999999999" customHeight="1" x14ac:dyDescent="0.3"/>
    <row r="573" ht="20.149999999999999" customHeight="1" x14ac:dyDescent="0.3"/>
    <row r="574" ht="20.149999999999999" customHeight="1" x14ac:dyDescent="0.3"/>
    <row r="575" ht="20.149999999999999" customHeight="1" x14ac:dyDescent="0.3"/>
    <row r="576" ht="20.149999999999999" customHeight="1" x14ac:dyDescent="0.3"/>
    <row r="577" ht="20.149999999999999" customHeight="1" x14ac:dyDescent="0.3"/>
    <row r="578" ht="20.149999999999999" customHeight="1" x14ac:dyDescent="0.3"/>
    <row r="579" ht="20.149999999999999" customHeight="1" x14ac:dyDescent="0.3"/>
    <row r="580" ht="20.149999999999999" customHeight="1" x14ac:dyDescent="0.3"/>
    <row r="581" ht="20.149999999999999" customHeight="1" x14ac:dyDescent="0.3"/>
    <row r="582" ht="20.149999999999999" customHeight="1" x14ac:dyDescent="0.3"/>
    <row r="583" ht="20.149999999999999" customHeight="1" x14ac:dyDescent="0.3"/>
    <row r="584" ht="20.149999999999999" customHeight="1" x14ac:dyDescent="0.3"/>
    <row r="585" ht="20.149999999999999" customHeight="1" x14ac:dyDescent="0.3"/>
    <row r="586" ht="20.149999999999999" customHeight="1" x14ac:dyDescent="0.3"/>
    <row r="587" ht="20.149999999999999" customHeight="1" x14ac:dyDescent="0.3"/>
    <row r="588" ht="20.149999999999999" customHeight="1" x14ac:dyDescent="0.3"/>
    <row r="589" ht="20.149999999999999" customHeight="1" x14ac:dyDescent="0.3"/>
    <row r="590" ht="20.149999999999999" customHeight="1" x14ac:dyDescent="0.3"/>
    <row r="591" ht="20.149999999999999" customHeight="1" x14ac:dyDescent="0.3"/>
    <row r="592" ht="20.149999999999999" customHeight="1" x14ac:dyDescent="0.3"/>
    <row r="593" ht="20.149999999999999" customHeight="1" x14ac:dyDescent="0.3"/>
    <row r="594" ht="20.149999999999999" customHeight="1" x14ac:dyDescent="0.3"/>
    <row r="595" ht="20.149999999999999" customHeight="1" x14ac:dyDescent="0.3"/>
    <row r="596" ht="20.149999999999999" customHeight="1" x14ac:dyDescent="0.3"/>
    <row r="597" ht="20.149999999999999" customHeight="1" x14ac:dyDescent="0.3"/>
    <row r="598" ht="20.149999999999999" customHeight="1" x14ac:dyDescent="0.3"/>
    <row r="599" ht="20.149999999999999" customHeight="1" x14ac:dyDescent="0.3"/>
    <row r="600" ht="20.149999999999999" customHeight="1" x14ac:dyDescent="0.3"/>
    <row r="601" ht="20.149999999999999" customHeight="1" x14ac:dyDescent="0.3"/>
    <row r="602" ht="20.149999999999999" customHeight="1" x14ac:dyDescent="0.3"/>
    <row r="603" ht="20.149999999999999" customHeight="1" x14ac:dyDescent="0.3"/>
    <row r="604" ht="20.149999999999999" customHeight="1" x14ac:dyDescent="0.3"/>
    <row r="605" ht="20.149999999999999" customHeight="1" x14ac:dyDescent="0.3"/>
    <row r="606" ht="20.149999999999999" customHeight="1" x14ac:dyDescent="0.3"/>
    <row r="607" ht="20.149999999999999" customHeight="1" x14ac:dyDescent="0.3"/>
    <row r="608" ht="20.149999999999999" customHeight="1" x14ac:dyDescent="0.3"/>
    <row r="609" ht="20.149999999999999" customHeight="1" x14ac:dyDescent="0.3"/>
    <row r="610" ht="20.149999999999999" customHeight="1" x14ac:dyDescent="0.3"/>
    <row r="611" ht="20.149999999999999" customHeight="1" x14ac:dyDescent="0.3"/>
    <row r="612" ht="20.149999999999999" customHeight="1" x14ac:dyDescent="0.3"/>
    <row r="613" ht="20.149999999999999" customHeight="1" x14ac:dyDescent="0.3"/>
    <row r="614" ht="20.149999999999999" customHeight="1" x14ac:dyDescent="0.3"/>
    <row r="615" ht="20.149999999999999" customHeight="1" x14ac:dyDescent="0.3"/>
    <row r="616" ht="20.149999999999999" customHeight="1" x14ac:dyDescent="0.3"/>
    <row r="617" ht="20.149999999999999" customHeight="1" x14ac:dyDescent="0.3"/>
    <row r="618" ht="20.149999999999999" customHeight="1" x14ac:dyDescent="0.3"/>
    <row r="619" ht="20.149999999999999" customHeight="1" x14ac:dyDescent="0.3"/>
    <row r="620" ht="20.149999999999999" customHeight="1" x14ac:dyDescent="0.3"/>
    <row r="621" ht="20.149999999999999" customHeight="1" x14ac:dyDescent="0.3"/>
    <row r="622" ht="20.149999999999999" customHeight="1" x14ac:dyDescent="0.3"/>
    <row r="623" ht="20.149999999999999" customHeight="1" x14ac:dyDescent="0.3"/>
    <row r="624" ht="20.149999999999999" customHeight="1" x14ac:dyDescent="0.3"/>
    <row r="625" ht="20.149999999999999" customHeight="1" x14ac:dyDescent="0.3"/>
    <row r="626" ht="20.149999999999999" customHeight="1" x14ac:dyDescent="0.3"/>
    <row r="627" ht="20.149999999999999" customHeight="1" x14ac:dyDescent="0.3"/>
    <row r="628" ht="20.149999999999999" customHeight="1" x14ac:dyDescent="0.3"/>
    <row r="629" ht="20.149999999999999" customHeight="1" x14ac:dyDescent="0.3"/>
    <row r="630" ht="20.149999999999999" customHeight="1" x14ac:dyDescent="0.3"/>
    <row r="631" ht="20.149999999999999" customHeight="1" x14ac:dyDescent="0.3"/>
    <row r="632" ht="20.149999999999999" customHeight="1" x14ac:dyDescent="0.3"/>
    <row r="633" ht="20.149999999999999" customHeight="1" x14ac:dyDescent="0.3"/>
    <row r="634" ht="20.149999999999999" customHeight="1" x14ac:dyDescent="0.3"/>
    <row r="635" ht="20.149999999999999" customHeight="1" x14ac:dyDescent="0.3"/>
    <row r="636" ht="20.149999999999999" customHeight="1" x14ac:dyDescent="0.3"/>
    <row r="637" ht="20.149999999999999" customHeight="1" x14ac:dyDescent="0.3"/>
    <row r="638" ht="20.149999999999999" customHeight="1" x14ac:dyDescent="0.3"/>
    <row r="639" ht="20.149999999999999" customHeight="1" x14ac:dyDescent="0.3"/>
    <row r="640" ht="20.149999999999999" customHeight="1" x14ac:dyDescent="0.3"/>
    <row r="641" ht="20.149999999999999" customHeight="1" x14ac:dyDescent="0.3"/>
    <row r="642" ht="20.149999999999999" customHeight="1" x14ac:dyDescent="0.3"/>
    <row r="643" ht="20.149999999999999" customHeight="1" x14ac:dyDescent="0.3"/>
    <row r="644" ht="20.149999999999999" customHeight="1" x14ac:dyDescent="0.3"/>
    <row r="645" ht="20.149999999999999" customHeight="1" x14ac:dyDescent="0.3"/>
    <row r="646" ht="20.149999999999999" customHeight="1" x14ac:dyDescent="0.3"/>
    <row r="647" ht="20.149999999999999" customHeight="1" x14ac:dyDescent="0.3"/>
    <row r="648" ht="20.149999999999999" customHeight="1" x14ac:dyDescent="0.3"/>
    <row r="649" ht="20.149999999999999" customHeight="1" x14ac:dyDescent="0.3"/>
    <row r="650" ht="20.149999999999999" customHeight="1" x14ac:dyDescent="0.3"/>
    <row r="651" ht="20.149999999999999" customHeight="1" x14ac:dyDescent="0.3"/>
    <row r="652" ht="20.149999999999999" customHeight="1" x14ac:dyDescent="0.3"/>
    <row r="653" ht="20.149999999999999" customHeight="1" x14ac:dyDescent="0.3"/>
    <row r="654" ht="20.149999999999999" customHeight="1" x14ac:dyDescent="0.3"/>
    <row r="655" ht="20.149999999999999" customHeight="1" x14ac:dyDescent="0.3"/>
    <row r="656" ht="20.149999999999999" customHeight="1" x14ac:dyDescent="0.3"/>
    <row r="657" ht="20.149999999999999" customHeight="1" x14ac:dyDescent="0.3"/>
    <row r="658" ht="20.149999999999999" customHeight="1" x14ac:dyDescent="0.3"/>
    <row r="659" ht="20.149999999999999" customHeight="1" x14ac:dyDescent="0.3"/>
    <row r="660" ht="20.149999999999999" customHeight="1" x14ac:dyDescent="0.3"/>
    <row r="661" ht="20.149999999999999" customHeight="1" x14ac:dyDescent="0.3"/>
    <row r="662" ht="20.149999999999999" customHeight="1" x14ac:dyDescent="0.3"/>
    <row r="663" ht="20.149999999999999" customHeight="1" x14ac:dyDescent="0.3"/>
    <row r="664" ht="20.149999999999999" customHeight="1" x14ac:dyDescent="0.3"/>
    <row r="665" ht="20.149999999999999" customHeight="1" x14ac:dyDescent="0.3"/>
    <row r="666" ht="20.149999999999999" customHeight="1" x14ac:dyDescent="0.3"/>
    <row r="667" ht="20.149999999999999" customHeight="1" x14ac:dyDescent="0.3"/>
    <row r="668" ht="20.149999999999999" customHeight="1" x14ac:dyDescent="0.3"/>
    <row r="669" ht="20.149999999999999" customHeight="1" x14ac:dyDescent="0.3"/>
    <row r="670" ht="20.149999999999999" customHeight="1" x14ac:dyDescent="0.3"/>
    <row r="671" ht="20.149999999999999" customHeight="1" x14ac:dyDescent="0.3"/>
    <row r="672" ht="20.149999999999999" customHeight="1" x14ac:dyDescent="0.3"/>
    <row r="673" ht="20.149999999999999" customHeight="1" x14ac:dyDescent="0.3"/>
    <row r="674" ht="20.149999999999999" customHeight="1" x14ac:dyDescent="0.3"/>
    <row r="675" ht="20.149999999999999" customHeight="1" x14ac:dyDescent="0.3"/>
    <row r="676" ht="20.149999999999999" customHeight="1" x14ac:dyDescent="0.3"/>
    <row r="677" ht="20.149999999999999" customHeight="1" x14ac:dyDescent="0.3"/>
    <row r="678" ht="20.149999999999999" customHeight="1" x14ac:dyDescent="0.3"/>
    <row r="679" ht="20.149999999999999" customHeight="1" x14ac:dyDescent="0.3"/>
    <row r="680" ht="20.149999999999999" customHeight="1" x14ac:dyDescent="0.3"/>
    <row r="681" ht="20.149999999999999" customHeight="1" x14ac:dyDescent="0.3"/>
    <row r="682" ht="20.149999999999999" customHeight="1" x14ac:dyDescent="0.3"/>
    <row r="683" ht="20.149999999999999" customHeight="1" x14ac:dyDescent="0.3"/>
    <row r="684" ht="20.149999999999999" customHeight="1" x14ac:dyDescent="0.3"/>
    <row r="685" ht="20.149999999999999" customHeight="1" x14ac:dyDescent="0.3"/>
    <row r="686" ht="20.149999999999999" customHeight="1" x14ac:dyDescent="0.3"/>
    <row r="687" ht="20.149999999999999" customHeight="1" x14ac:dyDescent="0.3"/>
    <row r="688" ht="20.149999999999999" customHeight="1" x14ac:dyDescent="0.3"/>
    <row r="689" ht="20.149999999999999" customHeight="1" x14ac:dyDescent="0.3"/>
    <row r="690" ht="20.149999999999999" customHeight="1" x14ac:dyDescent="0.3"/>
    <row r="691" ht="20.149999999999999" customHeight="1" x14ac:dyDescent="0.3"/>
    <row r="692" ht="20.149999999999999" customHeight="1" x14ac:dyDescent="0.3"/>
    <row r="693" ht="20.149999999999999" customHeight="1" x14ac:dyDescent="0.3"/>
    <row r="694" ht="20.149999999999999" customHeight="1" x14ac:dyDescent="0.3"/>
  </sheetData>
  <sheetProtection algorithmName="SHA-512" hashValue="xKYSgGwVrHCQL94svfhOlQyP4sm9IpMp6ZgqRGKain5FOn1SrlFm5YfTu6kg/ZV4ol6ZvoZM4q2Uckg+q65mMA==" saltValue="RZOuefh/DP+dnWR05SOVjw==" spinCount="100000" sheet="1" objects="1" scenarios="1"/>
  <mergeCells count="69">
    <mergeCell ref="B40:K40"/>
    <mergeCell ref="A1:K1"/>
    <mergeCell ref="A2:K2"/>
    <mergeCell ref="A3:K3"/>
    <mergeCell ref="A5:K5"/>
    <mergeCell ref="D7:K7"/>
    <mergeCell ref="D9:K9"/>
    <mergeCell ref="D11:K11"/>
    <mergeCell ref="D12:K12"/>
    <mergeCell ref="D13:K13"/>
    <mergeCell ref="D14:K14"/>
    <mergeCell ref="B19:K19"/>
    <mergeCell ref="B109:K109"/>
    <mergeCell ref="B51:K51"/>
    <mergeCell ref="B53:K53"/>
    <mergeCell ref="B60:K60"/>
    <mergeCell ref="B62:K62"/>
    <mergeCell ref="B65:K65"/>
    <mergeCell ref="B70:K70"/>
    <mergeCell ref="B77:K77"/>
    <mergeCell ref="B80:K80"/>
    <mergeCell ref="B82:K82"/>
    <mergeCell ref="B103:K103"/>
    <mergeCell ref="B106:K106"/>
    <mergeCell ref="B225:K225"/>
    <mergeCell ref="B112:K112"/>
    <mergeCell ref="B123:K123"/>
    <mergeCell ref="B125:K125"/>
    <mergeCell ref="B134:K134"/>
    <mergeCell ref="B147:K147"/>
    <mergeCell ref="B163:K163"/>
    <mergeCell ref="B209:K209"/>
    <mergeCell ref="B211:K211"/>
    <mergeCell ref="B216:K216"/>
    <mergeCell ref="B222:K222"/>
    <mergeCell ref="B223:K223"/>
    <mergeCell ref="B291:K291"/>
    <mergeCell ref="B232:K232"/>
    <mergeCell ref="B234:K234"/>
    <mergeCell ref="B241:K241"/>
    <mergeCell ref="B243:K243"/>
    <mergeCell ref="B250:K250"/>
    <mergeCell ref="B252:K252"/>
    <mergeCell ref="B263:K263"/>
    <mergeCell ref="B277:K277"/>
    <mergeCell ref="D279:K279"/>
    <mergeCell ref="D281:K281"/>
    <mergeCell ref="D283:K283"/>
    <mergeCell ref="A350:G350"/>
    <mergeCell ref="I350:K350"/>
    <mergeCell ref="B295:K295"/>
    <mergeCell ref="B304:K304"/>
    <mergeCell ref="B306:K306"/>
    <mergeCell ref="B322:K322"/>
    <mergeCell ref="B325:K325"/>
    <mergeCell ref="B331:K331"/>
    <mergeCell ref="B332:K332"/>
    <mergeCell ref="A336:K336"/>
    <mergeCell ref="A340:K340"/>
    <mergeCell ref="B344:G344"/>
    <mergeCell ref="B345:G345"/>
    <mergeCell ref="A376:H376"/>
    <mergeCell ref="B357:G357"/>
    <mergeCell ref="B358:G358"/>
    <mergeCell ref="A360:I360"/>
    <mergeCell ref="A361:I361"/>
    <mergeCell ref="A373:G373"/>
    <mergeCell ref="I373:K373"/>
    <mergeCell ref="A359:I359"/>
  </mergeCells>
  <dataValidations count="1">
    <dataValidation type="list" showErrorMessage="1" sqref="B23 B25 B27 B29 B31 B33 B35 B37 B46 B48 B55 B57 B63 B66 B72 B74 B84 B90 B92 B96 B98 B100 B118 B120 B127 B129 B131 B138 B140 B142 B145 B149 B151 B154 B158 B160 B167 B169 B171 B173 B177 B179 B181 B183 B185 B187 B191 B189 B193 B197 B195 B203 B199 B201 B205 B207 B212 B218 B220 B227 B229 B236 B238 B245 B247 B254 B256 B259 B265 B267 B273 B287 B275 B289 B297 B302 B299 B310 B308 B312 B316 B318 B320 B323 B327 B329 B337" xr:uid="{F2F6B8DB-7EC3-5249-B3F6-A108FD3598BD}">
      <formula1>"X"</formula1>
    </dataValidation>
  </dataValidations>
  <pageMargins left="0.7" right="0.7" top="0.75" bottom="0.75" header="0.3" footer="0.3"/>
  <pageSetup scale="92" fitToHeight="0" orientation="portrait" horizontalDpi="1200" verticalDpi="1200" r:id="rId1"/>
  <headerFooter>
    <oddFooter>Page &amp;P of &amp;N</oddFooter>
  </headerFooter>
  <rowBreaks count="11" manualBreakCount="11">
    <brk id="15" max="16383" man="1"/>
    <brk id="52" max="16383" man="1"/>
    <brk id="85" max="16383" man="1"/>
    <brk id="124" max="16383" man="1"/>
    <brk id="164" max="16383" man="1"/>
    <brk id="210" max="16383" man="1"/>
    <brk id="241" max="16383" man="1"/>
    <brk id="259" max="16383" man="1"/>
    <brk id="291" max="16383" man="1"/>
    <brk id="323" max="16383" man="1"/>
    <brk id="3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9D91-7FE7-E94E-A6C0-34C6E6952B0E}">
  <sheetPr>
    <pageSetUpPr fitToPage="1"/>
  </sheetPr>
  <dimension ref="A1:O169"/>
  <sheetViews>
    <sheetView zoomScaleNormal="100" workbookViewId="0">
      <pane ySplit="7" topLeftCell="A8" activePane="bottomLeft" state="frozen"/>
      <selection pane="bottomLeft" activeCell="C4" sqref="C4:I4"/>
    </sheetView>
  </sheetViews>
  <sheetFormatPr defaultColWidth="8.81640625" defaultRowHeight="14.5" x14ac:dyDescent="0.35"/>
  <cols>
    <col min="1" max="1" width="5.1796875" style="123" customWidth="1"/>
    <col min="2" max="2" width="26.1796875" style="123" customWidth="1"/>
    <col min="3" max="3" width="19.453125" style="123" customWidth="1"/>
    <col min="4" max="4" width="17.81640625" style="123" customWidth="1"/>
    <col min="5" max="5" width="10.453125" style="123" customWidth="1"/>
    <col min="6" max="7" width="10.81640625" style="123" customWidth="1"/>
    <col min="8" max="8" width="17.453125" style="123" customWidth="1"/>
    <col min="9" max="9" width="17.81640625" style="123" customWidth="1"/>
    <col min="10" max="16384" width="8.81640625" style="123"/>
  </cols>
  <sheetData>
    <row r="1" spans="1:15" s="25" customFormat="1" ht="15" customHeight="1" x14ac:dyDescent="0.3">
      <c r="A1" s="727" t="s">
        <v>0</v>
      </c>
      <c r="B1" s="727"/>
      <c r="C1" s="727"/>
      <c r="D1" s="727"/>
      <c r="E1" s="727"/>
      <c r="F1" s="727"/>
      <c r="G1" s="727"/>
      <c r="H1" s="727"/>
      <c r="I1" s="727"/>
      <c r="J1" s="107"/>
      <c r="K1" s="107"/>
      <c r="L1" s="107"/>
      <c r="M1" s="107"/>
      <c r="N1" s="107"/>
      <c r="O1" s="107"/>
    </row>
    <row r="2" spans="1:15" s="25" customFormat="1" ht="15" customHeight="1" x14ac:dyDescent="0.3">
      <c r="A2" s="727" t="s">
        <v>972</v>
      </c>
      <c r="B2" s="727"/>
      <c r="C2" s="727"/>
      <c r="D2" s="727"/>
      <c r="E2" s="727"/>
      <c r="F2" s="727"/>
      <c r="G2" s="727"/>
      <c r="H2" s="727"/>
      <c r="I2" s="727"/>
      <c r="J2" s="107"/>
      <c r="K2" s="107"/>
      <c r="L2" s="107"/>
      <c r="M2" s="107"/>
      <c r="N2" s="107"/>
      <c r="O2" s="107"/>
    </row>
    <row r="4" spans="1:15" x14ac:dyDescent="0.35">
      <c r="B4" s="123" t="s">
        <v>817</v>
      </c>
      <c r="C4" s="762"/>
      <c r="D4" s="762"/>
      <c r="E4" s="762"/>
      <c r="F4" s="762"/>
      <c r="G4" s="762"/>
      <c r="H4" s="762"/>
      <c r="I4" s="762"/>
    </row>
    <row r="6" spans="1:15" x14ac:dyDescent="0.35">
      <c r="A6" s="436"/>
      <c r="B6" s="436"/>
      <c r="C6" s="436"/>
      <c r="D6" s="436"/>
      <c r="E6" s="436"/>
      <c r="F6" s="450" t="s">
        <v>389</v>
      </c>
      <c r="G6" s="437"/>
      <c r="H6" s="436"/>
      <c r="I6" s="436"/>
    </row>
    <row r="7" spans="1:15" ht="29" x14ac:dyDescent="0.35">
      <c r="A7" s="438"/>
      <c r="B7" s="438" t="s">
        <v>818</v>
      </c>
      <c r="C7" s="439" t="s">
        <v>819</v>
      </c>
      <c r="D7" s="438" t="s">
        <v>820</v>
      </c>
      <c r="E7" s="438" t="s">
        <v>821</v>
      </c>
      <c r="F7" s="440" t="s">
        <v>822</v>
      </c>
      <c r="G7" s="440" t="s">
        <v>823</v>
      </c>
      <c r="H7" s="439" t="s">
        <v>824</v>
      </c>
      <c r="I7" s="438" t="s">
        <v>825</v>
      </c>
    </row>
    <row r="8" spans="1:15" ht="43.5" x14ac:dyDescent="0.35">
      <c r="A8" s="441" t="s">
        <v>826</v>
      </c>
      <c r="B8" s="442" t="s">
        <v>827</v>
      </c>
      <c r="C8" s="442" t="s">
        <v>828</v>
      </c>
      <c r="D8" s="442" t="s">
        <v>829</v>
      </c>
      <c r="E8" s="442" t="s">
        <v>830</v>
      </c>
      <c r="F8" s="442" t="s">
        <v>831</v>
      </c>
      <c r="G8" s="440">
        <v>120</v>
      </c>
      <c r="H8" s="442" t="s">
        <v>832</v>
      </c>
      <c r="I8" s="442" t="s">
        <v>833</v>
      </c>
    </row>
    <row r="9" spans="1:15" x14ac:dyDescent="0.35">
      <c r="A9" s="443">
        <v>1</v>
      </c>
      <c r="B9" s="61"/>
      <c r="C9" s="61"/>
      <c r="D9" s="61"/>
      <c r="E9" s="61"/>
      <c r="F9" s="61"/>
      <c r="G9" s="61"/>
      <c r="H9" s="61"/>
      <c r="I9" s="61"/>
    </row>
    <row r="10" spans="1:15" x14ac:dyDescent="0.35">
      <c r="A10" s="443">
        <f>A9+1</f>
        <v>2</v>
      </c>
      <c r="B10" s="61"/>
      <c r="C10" s="61"/>
      <c r="D10" s="61"/>
      <c r="E10" s="61"/>
      <c r="F10" s="61"/>
      <c r="G10" s="61"/>
      <c r="H10" s="61"/>
      <c r="I10" s="61"/>
    </row>
    <row r="11" spans="1:15" x14ac:dyDescent="0.35">
      <c r="A11" s="443">
        <f t="shared" ref="A11:A74" si="0">A10+1</f>
        <v>3</v>
      </c>
      <c r="B11" s="61"/>
      <c r="C11" s="61"/>
      <c r="D11" s="61"/>
      <c r="E11" s="61"/>
      <c r="F11" s="61"/>
      <c r="G11" s="61"/>
      <c r="H11" s="61"/>
      <c r="I11" s="61"/>
    </row>
    <row r="12" spans="1:15" x14ac:dyDescent="0.35">
      <c r="A12" s="443">
        <f t="shared" si="0"/>
        <v>4</v>
      </c>
      <c r="B12" s="61"/>
      <c r="C12" s="61"/>
      <c r="D12" s="61"/>
      <c r="E12" s="61"/>
      <c r="F12" s="61"/>
      <c r="G12" s="61"/>
      <c r="H12" s="61"/>
      <c r="I12" s="61"/>
    </row>
    <row r="13" spans="1:15" x14ac:dyDescent="0.35">
      <c r="A13" s="443">
        <f t="shared" si="0"/>
        <v>5</v>
      </c>
      <c r="B13" s="61"/>
      <c r="C13" s="61"/>
      <c r="D13" s="61"/>
      <c r="E13" s="61"/>
      <c r="F13" s="61"/>
      <c r="G13" s="61"/>
      <c r="H13" s="61"/>
      <c r="I13" s="61"/>
    </row>
    <row r="14" spans="1:15" x14ac:dyDescent="0.35">
      <c r="A14" s="443">
        <f t="shared" si="0"/>
        <v>6</v>
      </c>
      <c r="B14" s="61"/>
      <c r="C14" s="61"/>
      <c r="D14" s="61"/>
      <c r="E14" s="61"/>
      <c r="F14" s="61"/>
      <c r="G14" s="61"/>
      <c r="H14" s="61"/>
      <c r="I14" s="61"/>
    </row>
    <row r="15" spans="1:15" x14ac:dyDescent="0.35">
      <c r="A15" s="443">
        <f t="shared" si="0"/>
        <v>7</v>
      </c>
      <c r="B15" s="61"/>
      <c r="C15" s="61"/>
      <c r="D15" s="61"/>
      <c r="E15" s="61"/>
      <c r="F15" s="61"/>
      <c r="G15" s="61"/>
      <c r="H15" s="61"/>
      <c r="I15" s="61"/>
    </row>
    <row r="16" spans="1:15" x14ac:dyDescent="0.35">
      <c r="A16" s="443">
        <f t="shared" si="0"/>
        <v>8</v>
      </c>
      <c r="B16" s="61"/>
      <c r="C16" s="61"/>
      <c r="D16" s="61"/>
      <c r="E16" s="61"/>
      <c r="F16" s="61"/>
      <c r="G16" s="61"/>
      <c r="H16" s="61"/>
      <c r="I16" s="61"/>
    </row>
    <row r="17" spans="1:9" x14ac:dyDescent="0.35">
      <c r="A17" s="443">
        <f t="shared" si="0"/>
        <v>9</v>
      </c>
      <c r="B17" s="61"/>
      <c r="C17" s="61"/>
      <c r="D17" s="61"/>
      <c r="E17" s="61"/>
      <c r="F17" s="61"/>
      <c r="G17" s="61"/>
      <c r="H17" s="61"/>
      <c r="I17" s="61"/>
    </row>
    <row r="18" spans="1:9" x14ac:dyDescent="0.35">
      <c r="A18" s="443">
        <f t="shared" si="0"/>
        <v>10</v>
      </c>
      <c r="B18" s="61"/>
      <c r="C18" s="61"/>
      <c r="D18" s="61"/>
      <c r="E18" s="61"/>
      <c r="F18" s="61"/>
      <c r="G18" s="61"/>
      <c r="H18" s="61"/>
      <c r="I18" s="61"/>
    </row>
    <row r="19" spans="1:9" x14ac:dyDescent="0.35">
      <c r="A19" s="443">
        <f t="shared" si="0"/>
        <v>11</v>
      </c>
      <c r="B19" s="61"/>
      <c r="C19" s="61"/>
      <c r="D19" s="61"/>
      <c r="E19" s="61"/>
      <c r="F19" s="61"/>
      <c r="G19" s="61"/>
      <c r="H19" s="61"/>
      <c r="I19" s="61"/>
    </row>
    <row r="20" spans="1:9" x14ac:dyDescent="0.35">
      <c r="A20" s="443">
        <f t="shared" si="0"/>
        <v>12</v>
      </c>
      <c r="B20" s="61"/>
      <c r="C20" s="61"/>
      <c r="D20" s="61"/>
      <c r="E20" s="61"/>
      <c r="F20" s="61"/>
      <c r="G20" s="61"/>
      <c r="H20" s="61"/>
      <c r="I20" s="61"/>
    </row>
    <row r="21" spans="1:9" x14ac:dyDescent="0.35">
      <c r="A21" s="443">
        <f t="shared" si="0"/>
        <v>13</v>
      </c>
      <c r="B21" s="61"/>
      <c r="C21" s="61"/>
      <c r="D21" s="61"/>
      <c r="E21" s="61"/>
      <c r="F21" s="61"/>
      <c r="G21" s="61"/>
      <c r="H21" s="61"/>
      <c r="I21" s="61"/>
    </row>
    <row r="22" spans="1:9" x14ac:dyDescent="0.35">
      <c r="A22" s="443">
        <f t="shared" si="0"/>
        <v>14</v>
      </c>
      <c r="B22" s="61"/>
      <c r="C22" s="61"/>
      <c r="D22" s="61"/>
      <c r="E22" s="61"/>
      <c r="F22" s="61"/>
      <c r="G22" s="61"/>
      <c r="H22" s="61"/>
      <c r="I22" s="61"/>
    </row>
    <row r="23" spans="1:9" x14ac:dyDescent="0.35">
      <c r="A23" s="443">
        <f t="shared" si="0"/>
        <v>15</v>
      </c>
      <c r="B23" s="61"/>
      <c r="C23" s="61"/>
      <c r="D23" s="61"/>
      <c r="E23" s="61"/>
      <c r="F23" s="61"/>
      <c r="G23" s="61"/>
      <c r="H23" s="61"/>
      <c r="I23" s="61"/>
    </row>
    <row r="24" spans="1:9" x14ac:dyDescent="0.35">
      <c r="A24" s="443">
        <f t="shared" si="0"/>
        <v>16</v>
      </c>
      <c r="B24" s="61"/>
      <c r="C24" s="61"/>
      <c r="D24" s="61"/>
      <c r="E24" s="61"/>
      <c r="F24" s="61"/>
      <c r="G24" s="61"/>
      <c r="H24" s="61"/>
      <c r="I24" s="61"/>
    </row>
    <row r="25" spans="1:9" x14ac:dyDescent="0.35">
      <c r="A25" s="443">
        <f t="shared" si="0"/>
        <v>17</v>
      </c>
      <c r="B25" s="61"/>
      <c r="C25" s="61"/>
      <c r="D25" s="61"/>
      <c r="E25" s="61"/>
      <c r="F25" s="61"/>
      <c r="G25" s="61"/>
      <c r="H25" s="61"/>
      <c r="I25" s="61"/>
    </row>
    <row r="26" spans="1:9" x14ac:dyDescent="0.35">
      <c r="A26" s="443">
        <f t="shared" si="0"/>
        <v>18</v>
      </c>
      <c r="B26" s="61"/>
      <c r="C26" s="61"/>
      <c r="D26" s="61"/>
      <c r="E26" s="61"/>
      <c r="F26" s="61"/>
      <c r="G26" s="61"/>
      <c r="H26" s="61"/>
      <c r="I26" s="61"/>
    </row>
    <row r="27" spans="1:9" x14ac:dyDescent="0.35">
      <c r="A27" s="443">
        <f t="shared" si="0"/>
        <v>19</v>
      </c>
      <c r="B27" s="61"/>
      <c r="C27" s="61"/>
      <c r="D27" s="61"/>
      <c r="E27" s="61"/>
      <c r="F27" s="61"/>
      <c r="G27" s="61"/>
      <c r="H27" s="61"/>
      <c r="I27" s="61"/>
    </row>
    <row r="28" spans="1:9" x14ac:dyDescent="0.35">
      <c r="A28" s="443">
        <f t="shared" si="0"/>
        <v>20</v>
      </c>
      <c r="B28" s="61"/>
      <c r="C28" s="61"/>
      <c r="D28" s="61"/>
      <c r="E28" s="61"/>
      <c r="F28" s="61"/>
      <c r="G28" s="61"/>
      <c r="H28" s="61"/>
      <c r="I28" s="61"/>
    </row>
    <row r="29" spans="1:9" x14ac:dyDescent="0.35">
      <c r="A29" s="443">
        <f t="shared" si="0"/>
        <v>21</v>
      </c>
      <c r="B29" s="61"/>
      <c r="C29" s="61"/>
      <c r="D29" s="61"/>
      <c r="E29" s="61"/>
      <c r="F29" s="61"/>
      <c r="G29" s="61"/>
      <c r="H29" s="61"/>
      <c r="I29" s="61"/>
    </row>
    <row r="30" spans="1:9" x14ac:dyDescent="0.35">
      <c r="A30" s="443">
        <f t="shared" si="0"/>
        <v>22</v>
      </c>
      <c r="B30" s="61"/>
      <c r="C30" s="61"/>
      <c r="D30" s="61"/>
      <c r="E30" s="61"/>
      <c r="F30" s="61"/>
      <c r="G30" s="61"/>
      <c r="H30" s="61"/>
      <c r="I30" s="61"/>
    </row>
    <row r="31" spans="1:9" x14ac:dyDescent="0.35">
      <c r="A31" s="443">
        <f t="shared" si="0"/>
        <v>23</v>
      </c>
      <c r="B31" s="61"/>
      <c r="C31" s="61"/>
      <c r="D31" s="61"/>
      <c r="E31" s="61"/>
      <c r="F31" s="61"/>
      <c r="G31" s="61"/>
      <c r="H31" s="61"/>
      <c r="I31" s="61"/>
    </row>
    <row r="32" spans="1:9" x14ac:dyDescent="0.35">
      <c r="A32" s="443">
        <f t="shared" si="0"/>
        <v>24</v>
      </c>
      <c r="B32" s="61"/>
      <c r="C32" s="61"/>
      <c r="D32" s="61"/>
      <c r="E32" s="61"/>
      <c r="F32" s="61"/>
      <c r="G32" s="61"/>
      <c r="H32" s="61"/>
      <c r="I32" s="61"/>
    </row>
    <row r="33" spans="1:9" x14ac:dyDescent="0.35">
      <c r="A33" s="443">
        <f t="shared" si="0"/>
        <v>25</v>
      </c>
      <c r="B33" s="61"/>
      <c r="C33" s="61"/>
      <c r="D33" s="61"/>
      <c r="E33" s="61"/>
      <c r="F33" s="61"/>
      <c r="G33" s="61"/>
      <c r="H33" s="61"/>
      <c r="I33" s="61"/>
    </row>
    <row r="34" spans="1:9" x14ac:dyDescent="0.35">
      <c r="A34" s="443">
        <f t="shared" si="0"/>
        <v>26</v>
      </c>
      <c r="B34" s="61"/>
      <c r="C34" s="61"/>
      <c r="D34" s="61"/>
      <c r="E34" s="61"/>
      <c r="F34" s="61"/>
      <c r="G34" s="61"/>
      <c r="H34" s="61"/>
      <c r="I34" s="61"/>
    </row>
    <row r="35" spans="1:9" x14ac:dyDescent="0.35">
      <c r="A35" s="443">
        <f t="shared" si="0"/>
        <v>27</v>
      </c>
      <c r="B35" s="61"/>
      <c r="C35" s="61"/>
      <c r="D35" s="61"/>
      <c r="E35" s="61"/>
      <c r="F35" s="61"/>
      <c r="G35" s="61"/>
      <c r="H35" s="61"/>
      <c r="I35" s="61"/>
    </row>
    <row r="36" spans="1:9" x14ac:dyDescent="0.35">
      <c r="A36" s="443">
        <f t="shared" si="0"/>
        <v>28</v>
      </c>
      <c r="B36" s="61"/>
      <c r="C36" s="61"/>
      <c r="D36" s="61"/>
      <c r="E36" s="61"/>
      <c r="F36" s="61"/>
      <c r="G36" s="61"/>
      <c r="H36" s="61"/>
      <c r="I36" s="61"/>
    </row>
    <row r="37" spans="1:9" x14ac:dyDescent="0.35">
      <c r="A37" s="443">
        <f t="shared" si="0"/>
        <v>29</v>
      </c>
      <c r="B37" s="61"/>
      <c r="C37" s="61"/>
      <c r="D37" s="61"/>
      <c r="E37" s="61"/>
      <c r="F37" s="61"/>
      <c r="G37" s="61"/>
      <c r="H37" s="61"/>
      <c r="I37" s="61"/>
    </row>
    <row r="38" spans="1:9" x14ac:dyDescent="0.35">
      <c r="A38" s="443">
        <f t="shared" si="0"/>
        <v>30</v>
      </c>
      <c r="B38" s="61"/>
      <c r="C38" s="61"/>
      <c r="D38" s="61"/>
      <c r="E38" s="61"/>
      <c r="F38" s="61"/>
      <c r="G38" s="61"/>
      <c r="H38" s="61"/>
      <c r="I38" s="61"/>
    </row>
    <row r="39" spans="1:9" x14ac:dyDescent="0.35">
      <c r="A39" s="443">
        <f t="shared" si="0"/>
        <v>31</v>
      </c>
      <c r="B39" s="61"/>
      <c r="C39" s="61"/>
      <c r="D39" s="61"/>
      <c r="E39" s="61"/>
      <c r="F39" s="61"/>
      <c r="G39" s="61"/>
      <c r="H39" s="61"/>
      <c r="I39" s="61"/>
    </row>
    <row r="40" spans="1:9" x14ac:dyDescent="0.35">
      <c r="A40" s="443">
        <f t="shared" si="0"/>
        <v>32</v>
      </c>
      <c r="B40" s="61"/>
      <c r="C40" s="61"/>
      <c r="D40" s="61"/>
      <c r="E40" s="61"/>
      <c r="F40" s="61"/>
      <c r="G40" s="61"/>
      <c r="H40" s="61"/>
      <c r="I40" s="61"/>
    </row>
    <row r="41" spans="1:9" x14ac:dyDescent="0.35">
      <c r="A41" s="443">
        <f t="shared" si="0"/>
        <v>33</v>
      </c>
      <c r="B41" s="61"/>
      <c r="C41" s="61"/>
      <c r="D41" s="61"/>
      <c r="E41" s="61"/>
      <c r="F41" s="61"/>
      <c r="G41" s="61"/>
      <c r="H41" s="61"/>
      <c r="I41" s="61"/>
    </row>
    <row r="42" spans="1:9" x14ac:dyDescent="0.35">
      <c r="A42" s="443">
        <f t="shared" si="0"/>
        <v>34</v>
      </c>
      <c r="B42" s="61"/>
      <c r="C42" s="61"/>
      <c r="D42" s="61"/>
      <c r="E42" s="61"/>
      <c r="F42" s="61"/>
      <c r="G42" s="61"/>
      <c r="H42" s="61"/>
      <c r="I42" s="61"/>
    </row>
    <row r="43" spans="1:9" x14ac:dyDescent="0.35">
      <c r="A43" s="443">
        <f t="shared" si="0"/>
        <v>35</v>
      </c>
      <c r="B43" s="61"/>
      <c r="C43" s="61"/>
      <c r="D43" s="61"/>
      <c r="E43" s="61"/>
      <c r="F43" s="61"/>
      <c r="G43" s="61"/>
      <c r="H43" s="61"/>
      <c r="I43" s="61"/>
    </row>
    <row r="44" spans="1:9" x14ac:dyDescent="0.35">
      <c r="A44" s="443">
        <f t="shared" si="0"/>
        <v>36</v>
      </c>
      <c r="B44" s="61"/>
      <c r="C44" s="61"/>
      <c r="D44" s="61"/>
      <c r="E44" s="61"/>
      <c r="F44" s="61"/>
      <c r="G44" s="61"/>
      <c r="H44" s="61"/>
      <c r="I44" s="61"/>
    </row>
    <row r="45" spans="1:9" x14ac:dyDescent="0.35">
      <c r="A45" s="443">
        <f t="shared" si="0"/>
        <v>37</v>
      </c>
      <c r="B45" s="61"/>
      <c r="C45" s="61"/>
      <c r="D45" s="61"/>
      <c r="E45" s="61"/>
      <c r="F45" s="61"/>
      <c r="G45" s="61"/>
      <c r="H45" s="61"/>
      <c r="I45" s="61"/>
    </row>
    <row r="46" spans="1:9" x14ac:dyDescent="0.35">
      <c r="A46" s="443">
        <f t="shared" si="0"/>
        <v>38</v>
      </c>
      <c r="B46" s="61"/>
      <c r="C46" s="61"/>
      <c r="D46" s="61"/>
      <c r="E46" s="61"/>
      <c r="F46" s="61"/>
      <c r="G46" s="61"/>
      <c r="H46" s="61"/>
      <c r="I46" s="61"/>
    </row>
    <row r="47" spans="1:9" x14ac:dyDescent="0.35">
      <c r="A47" s="443">
        <f t="shared" si="0"/>
        <v>39</v>
      </c>
      <c r="B47" s="61"/>
      <c r="C47" s="61"/>
      <c r="D47" s="61"/>
      <c r="E47" s="61"/>
      <c r="F47" s="61"/>
      <c r="G47" s="61"/>
      <c r="H47" s="61"/>
      <c r="I47" s="61"/>
    </row>
    <row r="48" spans="1:9" x14ac:dyDescent="0.35">
      <c r="A48" s="443">
        <f t="shared" si="0"/>
        <v>40</v>
      </c>
      <c r="B48" s="61"/>
      <c r="C48" s="61"/>
      <c r="D48" s="61"/>
      <c r="E48" s="61"/>
      <c r="F48" s="61"/>
      <c r="G48" s="61"/>
      <c r="H48" s="61"/>
      <c r="I48" s="61"/>
    </row>
    <row r="49" spans="1:9" x14ac:dyDescent="0.35">
      <c r="A49" s="443">
        <f t="shared" si="0"/>
        <v>41</v>
      </c>
      <c r="B49" s="61"/>
      <c r="C49" s="61"/>
      <c r="D49" s="61"/>
      <c r="E49" s="61"/>
      <c r="F49" s="61"/>
      <c r="G49" s="61"/>
      <c r="H49" s="61"/>
      <c r="I49" s="61"/>
    </row>
    <row r="50" spans="1:9" x14ac:dyDescent="0.35">
      <c r="A50" s="443">
        <f t="shared" si="0"/>
        <v>42</v>
      </c>
      <c r="B50" s="61"/>
      <c r="C50" s="61"/>
      <c r="D50" s="61"/>
      <c r="E50" s="61"/>
      <c r="F50" s="61"/>
      <c r="G50" s="61"/>
      <c r="H50" s="61"/>
      <c r="I50" s="61"/>
    </row>
    <row r="51" spans="1:9" x14ac:dyDescent="0.35">
      <c r="A51" s="443">
        <f t="shared" si="0"/>
        <v>43</v>
      </c>
      <c r="B51" s="61"/>
      <c r="C51" s="61"/>
      <c r="D51" s="61"/>
      <c r="E51" s="61"/>
      <c r="F51" s="61"/>
      <c r="G51" s="61"/>
      <c r="H51" s="61"/>
      <c r="I51" s="61"/>
    </row>
    <row r="52" spans="1:9" x14ac:dyDescent="0.35">
      <c r="A52" s="443">
        <f t="shared" si="0"/>
        <v>44</v>
      </c>
      <c r="B52" s="61"/>
      <c r="C52" s="61"/>
      <c r="D52" s="61"/>
      <c r="E52" s="61"/>
      <c r="F52" s="61"/>
      <c r="G52" s="61"/>
      <c r="H52" s="61"/>
      <c r="I52" s="61"/>
    </row>
    <row r="53" spans="1:9" x14ac:dyDescent="0.35">
      <c r="A53" s="443">
        <f t="shared" si="0"/>
        <v>45</v>
      </c>
      <c r="B53" s="61"/>
      <c r="C53" s="61"/>
      <c r="D53" s="61"/>
      <c r="E53" s="61"/>
      <c r="F53" s="61"/>
      <c r="G53" s="61"/>
      <c r="H53" s="61"/>
      <c r="I53" s="61"/>
    </row>
    <row r="54" spans="1:9" x14ac:dyDescent="0.35">
      <c r="A54" s="443">
        <f t="shared" si="0"/>
        <v>46</v>
      </c>
      <c r="B54" s="61"/>
      <c r="C54" s="61"/>
      <c r="D54" s="61"/>
      <c r="E54" s="61"/>
      <c r="F54" s="61"/>
      <c r="G54" s="61"/>
      <c r="H54" s="61"/>
      <c r="I54" s="61"/>
    </row>
    <row r="55" spans="1:9" x14ac:dyDescent="0.35">
      <c r="A55" s="443">
        <f t="shared" si="0"/>
        <v>47</v>
      </c>
      <c r="B55" s="61"/>
      <c r="C55" s="61"/>
      <c r="D55" s="61"/>
      <c r="E55" s="61"/>
      <c r="F55" s="61"/>
      <c r="G55" s="61"/>
      <c r="H55" s="61"/>
      <c r="I55" s="61"/>
    </row>
    <row r="56" spans="1:9" x14ac:dyDescent="0.35">
      <c r="A56" s="443">
        <f t="shared" si="0"/>
        <v>48</v>
      </c>
      <c r="B56" s="61"/>
      <c r="C56" s="61"/>
      <c r="D56" s="61"/>
      <c r="E56" s="61"/>
      <c r="F56" s="61"/>
      <c r="G56" s="61"/>
      <c r="H56" s="61"/>
      <c r="I56" s="61"/>
    </row>
    <row r="57" spans="1:9" x14ac:dyDescent="0.35">
      <c r="A57" s="443">
        <f t="shared" si="0"/>
        <v>49</v>
      </c>
      <c r="B57" s="61"/>
      <c r="C57" s="61"/>
      <c r="D57" s="61"/>
      <c r="E57" s="61"/>
      <c r="F57" s="61"/>
      <c r="G57" s="61"/>
      <c r="H57" s="61"/>
      <c r="I57" s="61"/>
    </row>
    <row r="58" spans="1:9" x14ac:dyDescent="0.35">
      <c r="A58" s="443">
        <f t="shared" si="0"/>
        <v>50</v>
      </c>
      <c r="B58" s="61"/>
      <c r="C58" s="61"/>
      <c r="D58" s="61"/>
      <c r="E58" s="61"/>
      <c r="F58" s="61"/>
      <c r="G58" s="61"/>
      <c r="H58" s="61"/>
      <c r="I58" s="61"/>
    </row>
    <row r="59" spans="1:9" x14ac:dyDescent="0.35">
      <c r="A59" s="443">
        <f t="shared" si="0"/>
        <v>51</v>
      </c>
      <c r="B59" s="61"/>
      <c r="C59" s="61"/>
      <c r="D59" s="61"/>
      <c r="E59" s="61"/>
      <c r="F59" s="61"/>
      <c r="G59" s="61"/>
      <c r="H59" s="61"/>
      <c r="I59" s="61"/>
    </row>
    <row r="60" spans="1:9" x14ac:dyDescent="0.35">
      <c r="A60" s="443">
        <f t="shared" si="0"/>
        <v>52</v>
      </c>
      <c r="B60" s="61"/>
      <c r="C60" s="61"/>
      <c r="D60" s="61"/>
      <c r="E60" s="61"/>
      <c r="F60" s="61"/>
      <c r="G60" s="61"/>
      <c r="H60" s="61"/>
      <c r="I60" s="61"/>
    </row>
    <row r="61" spans="1:9" x14ac:dyDescent="0.35">
      <c r="A61" s="443">
        <f t="shared" si="0"/>
        <v>53</v>
      </c>
      <c r="B61" s="61"/>
      <c r="C61" s="61"/>
      <c r="D61" s="61"/>
      <c r="E61" s="61"/>
      <c r="F61" s="61"/>
      <c r="G61" s="61"/>
      <c r="H61" s="61"/>
      <c r="I61" s="61"/>
    </row>
    <row r="62" spans="1:9" x14ac:dyDescent="0.35">
      <c r="A62" s="443">
        <f t="shared" si="0"/>
        <v>54</v>
      </c>
      <c r="B62" s="61"/>
      <c r="C62" s="61"/>
      <c r="D62" s="61"/>
      <c r="E62" s="61"/>
      <c r="F62" s="61"/>
      <c r="G62" s="61"/>
      <c r="H62" s="61"/>
      <c r="I62" s="61"/>
    </row>
    <row r="63" spans="1:9" x14ac:dyDescent="0.35">
      <c r="A63" s="443">
        <f t="shared" si="0"/>
        <v>55</v>
      </c>
      <c r="B63" s="61"/>
      <c r="C63" s="61"/>
      <c r="D63" s="61"/>
      <c r="E63" s="61"/>
      <c r="F63" s="61"/>
      <c r="G63" s="61"/>
      <c r="H63" s="61"/>
      <c r="I63" s="61"/>
    </row>
    <row r="64" spans="1:9" x14ac:dyDescent="0.35">
      <c r="A64" s="443">
        <f t="shared" si="0"/>
        <v>56</v>
      </c>
      <c r="B64" s="61"/>
      <c r="C64" s="61"/>
      <c r="D64" s="61"/>
      <c r="E64" s="61"/>
      <c r="F64" s="61"/>
      <c r="G64" s="61"/>
      <c r="H64" s="61"/>
      <c r="I64" s="61"/>
    </row>
    <row r="65" spans="1:9" x14ac:dyDescent="0.35">
      <c r="A65" s="443">
        <f t="shared" si="0"/>
        <v>57</v>
      </c>
      <c r="B65" s="61"/>
      <c r="C65" s="61"/>
      <c r="D65" s="61"/>
      <c r="E65" s="61"/>
      <c r="F65" s="61"/>
      <c r="G65" s="61"/>
      <c r="H65" s="61"/>
      <c r="I65" s="61"/>
    </row>
    <row r="66" spans="1:9" x14ac:dyDescent="0.35">
      <c r="A66" s="443">
        <f t="shared" si="0"/>
        <v>58</v>
      </c>
      <c r="B66" s="61"/>
      <c r="C66" s="61"/>
      <c r="D66" s="61"/>
      <c r="E66" s="61"/>
      <c r="F66" s="61"/>
      <c r="G66" s="61"/>
      <c r="H66" s="61"/>
      <c r="I66" s="61"/>
    </row>
    <row r="67" spans="1:9" x14ac:dyDescent="0.35">
      <c r="A67" s="443">
        <f t="shared" si="0"/>
        <v>59</v>
      </c>
      <c r="B67" s="61"/>
      <c r="C67" s="61"/>
      <c r="D67" s="61"/>
      <c r="E67" s="61"/>
      <c r="F67" s="61"/>
      <c r="G67" s="61"/>
      <c r="H67" s="61"/>
      <c r="I67" s="61"/>
    </row>
    <row r="68" spans="1:9" x14ac:dyDescent="0.35">
      <c r="A68" s="443">
        <f t="shared" si="0"/>
        <v>60</v>
      </c>
      <c r="B68" s="61"/>
      <c r="C68" s="61"/>
      <c r="D68" s="61"/>
      <c r="E68" s="61"/>
      <c r="F68" s="61"/>
      <c r="G68" s="61"/>
      <c r="H68" s="61"/>
      <c r="I68" s="61"/>
    </row>
    <row r="69" spans="1:9" x14ac:dyDescent="0.35">
      <c r="A69" s="443">
        <f t="shared" si="0"/>
        <v>61</v>
      </c>
      <c r="B69" s="61"/>
      <c r="C69" s="61"/>
      <c r="D69" s="61"/>
      <c r="E69" s="61"/>
      <c r="F69" s="61"/>
      <c r="G69" s="61"/>
      <c r="H69" s="61"/>
      <c r="I69" s="61"/>
    </row>
    <row r="70" spans="1:9" x14ac:dyDescent="0.35">
      <c r="A70" s="443">
        <f t="shared" si="0"/>
        <v>62</v>
      </c>
      <c r="B70" s="61"/>
      <c r="C70" s="61"/>
      <c r="D70" s="61"/>
      <c r="E70" s="61"/>
      <c r="F70" s="61"/>
      <c r="G70" s="61"/>
      <c r="H70" s="61"/>
      <c r="I70" s="61"/>
    </row>
    <row r="71" spans="1:9" x14ac:dyDescent="0.35">
      <c r="A71" s="443">
        <f t="shared" si="0"/>
        <v>63</v>
      </c>
      <c r="B71" s="61"/>
      <c r="C71" s="61"/>
      <c r="D71" s="61"/>
      <c r="E71" s="61"/>
      <c r="F71" s="61"/>
      <c r="G71" s="61"/>
      <c r="H71" s="61"/>
      <c r="I71" s="61"/>
    </row>
    <row r="72" spans="1:9" x14ac:dyDescent="0.35">
      <c r="A72" s="443">
        <f t="shared" si="0"/>
        <v>64</v>
      </c>
      <c r="B72" s="61"/>
      <c r="C72" s="61"/>
      <c r="D72" s="61"/>
      <c r="E72" s="61"/>
      <c r="F72" s="61"/>
      <c r="G72" s="61"/>
      <c r="H72" s="61"/>
      <c r="I72" s="61"/>
    </row>
    <row r="73" spans="1:9" x14ac:dyDescent="0.35">
      <c r="A73" s="443">
        <f t="shared" si="0"/>
        <v>65</v>
      </c>
      <c r="B73" s="61"/>
      <c r="C73" s="61"/>
      <c r="D73" s="61"/>
      <c r="E73" s="61"/>
      <c r="F73" s="61"/>
      <c r="G73" s="61"/>
      <c r="H73" s="61"/>
      <c r="I73" s="61"/>
    </row>
    <row r="74" spans="1:9" x14ac:dyDescent="0.35">
      <c r="A74" s="443">
        <f t="shared" si="0"/>
        <v>66</v>
      </c>
      <c r="B74" s="61"/>
      <c r="C74" s="61"/>
      <c r="D74" s="61"/>
      <c r="E74" s="61"/>
      <c r="F74" s="61"/>
      <c r="G74" s="61"/>
      <c r="H74" s="61"/>
      <c r="I74" s="61"/>
    </row>
    <row r="75" spans="1:9" x14ac:dyDescent="0.35">
      <c r="A75" s="443">
        <f t="shared" ref="A75:A138" si="1">A74+1</f>
        <v>67</v>
      </c>
      <c r="B75" s="61"/>
      <c r="C75" s="61"/>
      <c r="D75" s="61"/>
      <c r="E75" s="61"/>
      <c r="F75" s="61"/>
      <c r="G75" s="61"/>
      <c r="H75" s="61"/>
      <c r="I75" s="61"/>
    </row>
    <row r="76" spans="1:9" x14ac:dyDescent="0.35">
      <c r="A76" s="443">
        <f t="shared" si="1"/>
        <v>68</v>
      </c>
      <c r="B76" s="61"/>
      <c r="C76" s="61"/>
      <c r="D76" s="61"/>
      <c r="E76" s="61"/>
      <c r="F76" s="61"/>
      <c r="G76" s="61"/>
      <c r="H76" s="61"/>
      <c r="I76" s="61"/>
    </row>
    <row r="77" spans="1:9" x14ac:dyDescent="0.35">
      <c r="A77" s="443">
        <f t="shared" si="1"/>
        <v>69</v>
      </c>
      <c r="B77" s="61"/>
      <c r="C77" s="61"/>
      <c r="D77" s="61"/>
      <c r="E77" s="61"/>
      <c r="F77" s="61"/>
      <c r="G77" s="61"/>
      <c r="H77" s="61"/>
      <c r="I77" s="61"/>
    </row>
    <row r="78" spans="1:9" x14ac:dyDescent="0.35">
      <c r="A78" s="443">
        <f t="shared" si="1"/>
        <v>70</v>
      </c>
      <c r="B78" s="61"/>
      <c r="C78" s="61"/>
      <c r="D78" s="61"/>
      <c r="E78" s="61"/>
      <c r="F78" s="61"/>
      <c r="G78" s="61"/>
      <c r="H78" s="61"/>
      <c r="I78" s="61"/>
    </row>
    <row r="79" spans="1:9" x14ac:dyDescent="0.35">
      <c r="A79" s="443">
        <f t="shared" si="1"/>
        <v>71</v>
      </c>
      <c r="B79" s="61"/>
      <c r="C79" s="61"/>
      <c r="D79" s="61"/>
      <c r="E79" s="61"/>
      <c r="F79" s="61"/>
      <c r="G79" s="61"/>
      <c r="H79" s="61"/>
      <c r="I79" s="61"/>
    </row>
    <row r="80" spans="1:9" x14ac:dyDescent="0.35">
      <c r="A80" s="443">
        <f t="shared" si="1"/>
        <v>72</v>
      </c>
      <c r="B80" s="61"/>
      <c r="C80" s="61"/>
      <c r="D80" s="61"/>
      <c r="E80" s="61"/>
      <c r="F80" s="61"/>
      <c r="G80" s="61"/>
      <c r="H80" s="61"/>
      <c r="I80" s="61"/>
    </row>
    <row r="81" spans="1:9" x14ac:dyDescent="0.35">
      <c r="A81" s="443">
        <f t="shared" si="1"/>
        <v>73</v>
      </c>
      <c r="B81" s="61"/>
      <c r="C81" s="61"/>
      <c r="D81" s="61"/>
      <c r="E81" s="61"/>
      <c r="F81" s="61"/>
      <c r="G81" s="61"/>
      <c r="H81" s="61"/>
      <c r="I81" s="61"/>
    </row>
    <row r="82" spans="1:9" x14ac:dyDescent="0.35">
      <c r="A82" s="443">
        <f t="shared" si="1"/>
        <v>74</v>
      </c>
      <c r="B82" s="61"/>
      <c r="C82" s="61"/>
      <c r="D82" s="61"/>
      <c r="E82" s="61"/>
      <c r="F82" s="61"/>
      <c r="G82" s="61"/>
      <c r="H82" s="61"/>
      <c r="I82" s="61"/>
    </row>
    <row r="83" spans="1:9" x14ac:dyDescent="0.35">
      <c r="A83" s="443">
        <f t="shared" si="1"/>
        <v>75</v>
      </c>
      <c r="B83" s="61"/>
      <c r="C83" s="61"/>
      <c r="D83" s="61"/>
      <c r="E83" s="61"/>
      <c r="F83" s="61"/>
      <c r="G83" s="61"/>
      <c r="H83" s="61"/>
      <c r="I83" s="61"/>
    </row>
    <row r="84" spans="1:9" x14ac:dyDescent="0.35">
      <c r="A84" s="443">
        <f t="shared" si="1"/>
        <v>76</v>
      </c>
      <c r="B84" s="61"/>
      <c r="C84" s="61"/>
      <c r="D84" s="61"/>
      <c r="E84" s="61"/>
      <c r="F84" s="61"/>
      <c r="G84" s="61"/>
      <c r="H84" s="61"/>
      <c r="I84" s="61"/>
    </row>
    <row r="85" spans="1:9" x14ac:dyDescent="0.35">
      <c r="A85" s="443">
        <f t="shared" si="1"/>
        <v>77</v>
      </c>
      <c r="B85" s="61"/>
      <c r="C85" s="61"/>
      <c r="D85" s="61"/>
      <c r="E85" s="61"/>
      <c r="F85" s="61"/>
      <c r="G85" s="61"/>
      <c r="H85" s="61"/>
      <c r="I85" s="61"/>
    </row>
    <row r="86" spans="1:9" x14ac:dyDescent="0.35">
      <c r="A86" s="443">
        <f t="shared" si="1"/>
        <v>78</v>
      </c>
      <c r="B86" s="61"/>
      <c r="C86" s="61"/>
      <c r="D86" s="61"/>
      <c r="E86" s="61"/>
      <c r="F86" s="61"/>
      <c r="G86" s="61"/>
      <c r="H86" s="61"/>
      <c r="I86" s="61"/>
    </row>
    <row r="87" spans="1:9" x14ac:dyDescent="0.35">
      <c r="A87" s="443">
        <f t="shared" si="1"/>
        <v>79</v>
      </c>
      <c r="B87" s="61"/>
      <c r="C87" s="61"/>
      <c r="D87" s="61"/>
      <c r="E87" s="61"/>
      <c r="F87" s="61"/>
      <c r="G87" s="61"/>
      <c r="H87" s="61"/>
      <c r="I87" s="61"/>
    </row>
    <row r="88" spans="1:9" x14ac:dyDescent="0.35">
      <c r="A88" s="443">
        <f t="shared" si="1"/>
        <v>80</v>
      </c>
      <c r="B88" s="61"/>
      <c r="C88" s="61"/>
      <c r="D88" s="61"/>
      <c r="E88" s="61"/>
      <c r="F88" s="61"/>
      <c r="G88" s="61"/>
      <c r="H88" s="61"/>
      <c r="I88" s="61"/>
    </row>
    <row r="89" spans="1:9" x14ac:dyDescent="0.35">
      <c r="A89" s="443">
        <f t="shared" si="1"/>
        <v>81</v>
      </c>
      <c r="B89" s="61"/>
      <c r="C89" s="61"/>
      <c r="D89" s="61"/>
      <c r="E89" s="61"/>
      <c r="F89" s="61"/>
      <c r="G89" s="61"/>
      <c r="H89" s="61"/>
      <c r="I89" s="61"/>
    </row>
    <row r="90" spans="1:9" x14ac:dyDescent="0.35">
      <c r="A90" s="443">
        <f t="shared" si="1"/>
        <v>82</v>
      </c>
      <c r="B90" s="61"/>
      <c r="C90" s="61"/>
      <c r="D90" s="61"/>
      <c r="E90" s="61"/>
      <c r="F90" s="61"/>
      <c r="G90" s="61"/>
      <c r="H90" s="61"/>
      <c r="I90" s="61"/>
    </row>
    <row r="91" spans="1:9" x14ac:dyDescent="0.35">
      <c r="A91" s="443">
        <f t="shared" si="1"/>
        <v>83</v>
      </c>
      <c r="B91" s="61"/>
      <c r="C91" s="61"/>
      <c r="D91" s="61"/>
      <c r="E91" s="61"/>
      <c r="F91" s="61"/>
      <c r="G91" s="61"/>
      <c r="H91" s="61"/>
      <c r="I91" s="61"/>
    </row>
    <row r="92" spans="1:9" x14ac:dyDescent="0.35">
      <c r="A92" s="443">
        <f t="shared" si="1"/>
        <v>84</v>
      </c>
      <c r="B92" s="61"/>
      <c r="C92" s="61"/>
      <c r="D92" s="61"/>
      <c r="E92" s="61"/>
      <c r="F92" s="61"/>
      <c r="G92" s="61"/>
      <c r="H92" s="61"/>
      <c r="I92" s="61"/>
    </row>
    <row r="93" spans="1:9" x14ac:dyDescent="0.35">
      <c r="A93" s="443">
        <f t="shared" si="1"/>
        <v>85</v>
      </c>
      <c r="B93" s="61"/>
      <c r="C93" s="61"/>
      <c r="D93" s="61"/>
      <c r="E93" s="61"/>
      <c r="F93" s="61"/>
      <c r="G93" s="61"/>
      <c r="H93" s="61"/>
      <c r="I93" s="61"/>
    </row>
    <row r="94" spans="1:9" x14ac:dyDescent="0.35">
      <c r="A94" s="443">
        <f t="shared" si="1"/>
        <v>86</v>
      </c>
      <c r="B94" s="61"/>
      <c r="C94" s="61"/>
      <c r="D94" s="61"/>
      <c r="E94" s="61"/>
      <c r="F94" s="61"/>
      <c r="G94" s="61"/>
      <c r="H94" s="61"/>
      <c r="I94" s="61"/>
    </row>
    <row r="95" spans="1:9" x14ac:dyDescent="0.35">
      <c r="A95" s="443">
        <f t="shared" si="1"/>
        <v>87</v>
      </c>
      <c r="B95" s="61"/>
      <c r="C95" s="61"/>
      <c r="D95" s="61"/>
      <c r="E95" s="61"/>
      <c r="F95" s="61"/>
      <c r="G95" s="61"/>
      <c r="H95" s="61"/>
      <c r="I95" s="61"/>
    </row>
    <row r="96" spans="1:9" x14ac:dyDescent="0.35">
      <c r="A96" s="443">
        <f t="shared" si="1"/>
        <v>88</v>
      </c>
      <c r="B96" s="61"/>
      <c r="C96" s="61"/>
      <c r="D96" s="61"/>
      <c r="E96" s="61"/>
      <c r="F96" s="61"/>
      <c r="G96" s="61"/>
      <c r="H96" s="61"/>
      <c r="I96" s="61"/>
    </row>
    <row r="97" spans="1:9" x14ac:dyDescent="0.35">
      <c r="A97" s="443">
        <f t="shared" si="1"/>
        <v>89</v>
      </c>
      <c r="B97" s="61"/>
      <c r="C97" s="61"/>
      <c r="D97" s="61"/>
      <c r="E97" s="61"/>
      <c r="F97" s="61"/>
      <c r="G97" s="61"/>
      <c r="H97" s="61"/>
      <c r="I97" s="61"/>
    </row>
    <row r="98" spans="1:9" x14ac:dyDescent="0.35">
      <c r="A98" s="443">
        <f t="shared" si="1"/>
        <v>90</v>
      </c>
      <c r="B98" s="61"/>
      <c r="C98" s="61"/>
      <c r="D98" s="61"/>
      <c r="E98" s="61"/>
      <c r="F98" s="61"/>
      <c r="G98" s="61"/>
      <c r="H98" s="61"/>
      <c r="I98" s="61"/>
    </row>
    <row r="99" spans="1:9" x14ac:dyDescent="0.35">
      <c r="A99" s="443">
        <f t="shared" si="1"/>
        <v>91</v>
      </c>
      <c r="B99" s="61"/>
      <c r="C99" s="61"/>
      <c r="D99" s="61"/>
      <c r="E99" s="61"/>
      <c r="F99" s="61"/>
      <c r="G99" s="61"/>
      <c r="H99" s="61"/>
      <c r="I99" s="61"/>
    </row>
    <row r="100" spans="1:9" x14ac:dyDescent="0.35">
      <c r="A100" s="443">
        <f t="shared" si="1"/>
        <v>92</v>
      </c>
      <c r="B100" s="61"/>
      <c r="C100" s="61"/>
      <c r="D100" s="61"/>
      <c r="E100" s="61"/>
      <c r="F100" s="61"/>
      <c r="G100" s="61"/>
      <c r="H100" s="61"/>
      <c r="I100" s="61"/>
    </row>
    <row r="101" spans="1:9" x14ac:dyDescent="0.35">
      <c r="A101" s="443">
        <f t="shared" si="1"/>
        <v>93</v>
      </c>
      <c r="B101" s="61"/>
      <c r="C101" s="61"/>
      <c r="D101" s="61"/>
      <c r="E101" s="61"/>
      <c r="F101" s="61"/>
      <c r="G101" s="61"/>
      <c r="H101" s="61"/>
      <c r="I101" s="61"/>
    </row>
    <row r="102" spans="1:9" x14ac:dyDescent="0.35">
      <c r="A102" s="443">
        <f t="shared" si="1"/>
        <v>94</v>
      </c>
      <c r="B102" s="61"/>
      <c r="C102" s="61"/>
      <c r="D102" s="61"/>
      <c r="E102" s="61"/>
      <c r="F102" s="61"/>
      <c r="G102" s="61"/>
      <c r="H102" s="61"/>
      <c r="I102" s="61"/>
    </row>
    <row r="103" spans="1:9" x14ac:dyDescent="0.35">
      <c r="A103" s="443">
        <f t="shared" si="1"/>
        <v>95</v>
      </c>
      <c r="B103" s="61"/>
      <c r="C103" s="61"/>
      <c r="D103" s="61"/>
      <c r="E103" s="61"/>
      <c r="F103" s="61"/>
      <c r="G103" s="61"/>
      <c r="H103" s="61"/>
      <c r="I103" s="61"/>
    </row>
    <row r="104" spans="1:9" x14ac:dyDescent="0.35">
      <c r="A104" s="443">
        <f t="shared" si="1"/>
        <v>96</v>
      </c>
      <c r="B104" s="61"/>
      <c r="C104" s="61"/>
      <c r="D104" s="61"/>
      <c r="E104" s="61"/>
      <c r="F104" s="61"/>
      <c r="G104" s="61"/>
      <c r="H104" s="61"/>
      <c r="I104" s="61"/>
    </row>
    <row r="105" spans="1:9" x14ac:dyDescent="0.35">
      <c r="A105" s="443">
        <f t="shared" si="1"/>
        <v>97</v>
      </c>
      <c r="B105" s="61"/>
      <c r="C105" s="61"/>
      <c r="D105" s="61"/>
      <c r="E105" s="61"/>
      <c r="F105" s="61"/>
      <c r="G105" s="61"/>
      <c r="H105" s="61"/>
      <c r="I105" s="61"/>
    </row>
    <row r="106" spans="1:9" x14ac:dyDescent="0.35">
      <c r="A106" s="443">
        <f t="shared" si="1"/>
        <v>98</v>
      </c>
      <c r="B106" s="61"/>
      <c r="C106" s="61"/>
      <c r="D106" s="61"/>
      <c r="E106" s="61"/>
      <c r="F106" s="61"/>
      <c r="G106" s="61"/>
      <c r="H106" s="61"/>
      <c r="I106" s="61"/>
    </row>
    <row r="107" spans="1:9" x14ac:dyDescent="0.35">
      <c r="A107" s="443">
        <f t="shared" si="1"/>
        <v>99</v>
      </c>
      <c r="B107" s="61"/>
      <c r="C107" s="61"/>
      <c r="D107" s="61"/>
      <c r="E107" s="61"/>
      <c r="F107" s="61"/>
      <c r="G107" s="61"/>
      <c r="H107" s="61"/>
      <c r="I107" s="61"/>
    </row>
    <row r="108" spans="1:9" x14ac:dyDescent="0.35">
      <c r="A108" s="443">
        <f t="shared" si="1"/>
        <v>100</v>
      </c>
      <c r="B108" s="61"/>
      <c r="C108" s="61"/>
      <c r="D108" s="61"/>
      <c r="E108" s="61"/>
      <c r="F108" s="61"/>
      <c r="G108" s="61"/>
      <c r="H108" s="61"/>
      <c r="I108" s="61"/>
    </row>
    <row r="109" spans="1:9" x14ac:dyDescent="0.35">
      <c r="A109" s="443">
        <f t="shared" si="1"/>
        <v>101</v>
      </c>
      <c r="B109" s="61"/>
      <c r="C109" s="61"/>
      <c r="D109" s="61"/>
      <c r="E109" s="61"/>
      <c r="F109" s="61"/>
      <c r="G109" s="61"/>
      <c r="H109" s="61"/>
      <c r="I109" s="61"/>
    </row>
    <row r="110" spans="1:9" x14ac:dyDescent="0.35">
      <c r="A110" s="443">
        <f t="shared" si="1"/>
        <v>102</v>
      </c>
      <c r="B110" s="61"/>
      <c r="C110" s="61"/>
      <c r="D110" s="61"/>
      <c r="E110" s="61"/>
      <c r="F110" s="61"/>
      <c r="G110" s="61"/>
      <c r="H110" s="61"/>
      <c r="I110" s="61"/>
    </row>
    <row r="111" spans="1:9" x14ac:dyDescent="0.35">
      <c r="A111" s="443">
        <f t="shared" si="1"/>
        <v>103</v>
      </c>
      <c r="B111" s="61"/>
      <c r="C111" s="61"/>
      <c r="D111" s="61"/>
      <c r="E111" s="61"/>
      <c r="F111" s="61"/>
      <c r="G111" s="61"/>
      <c r="H111" s="61"/>
      <c r="I111" s="61"/>
    </row>
    <row r="112" spans="1:9" x14ac:dyDescent="0.35">
      <c r="A112" s="443">
        <f t="shared" si="1"/>
        <v>104</v>
      </c>
      <c r="B112" s="61"/>
      <c r="C112" s="61"/>
      <c r="D112" s="61"/>
      <c r="E112" s="61"/>
      <c r="F112" s="61"/>
      <c r="G112" s="61"/>
      <c r="H112" s="61"/>
      <c r="I112" s="61"/>
    </row>
    <row r="113" spans="1:9" x14ac:dyDescent="0.35">
      <c r="A113" s="443">
        <f t="shared" si="1"/>
        <v>105</v>
      </c>
      <c r="B113" s="61"/>
      <c r="C113" s="61"/>
      <c r="D113" s="61"/>
      <c r="E113" s="61"/>
      <c r="F113" s="61"/>
      <c r="G113" s="61"/>
      <c r="H113" s="61"/>
      <c r="I113" s="61"/>
    </row>
    <row r="114" spans="1:9" x14ac:dyDescent="0.35">
      <c r="A114" s="443">
        <f t="shared" si="1"/>
        <v>106</v>
      </c>
      <c r="B114" s="61"/>
      <c r="C114" s="61"/>
      <c r="D114" s="61"/>
      <c r="E114" s="61"/>
      <c r="F114" s="61"/>
      <c r="G114" s="61"/>
      <c r="H114" s="61"/>
      <c r="I114" s="61"/>
    </row>
    <row r="115" spans="1:9" x14ac:dyDescent="0.35">
      <c r="A115" s="443">
        <f t="shared" si="1"/>
        <v>107</v>
      </c>
      <c r="B115" s="61"/>
      <c r="C115" s="61"/>
      <c r="D115" s="61"/>
      <c r="E115" s="61"/>
      <c r="F115" s="61"/>
      <c r="G115" s="61"/>
      <c r="H115" s="61"/>
      <c r="I115" s="61"/>
    </row>
    <row r="116" spans="1:9" x14ac:dyDescent="0.35">
      <c r="A116" s="443">
        <f t="shared" si="1"/>
        <v>108</v>
      </c>
      <c r="B116" s="61"/>
      <c r="C116" s="61"/>
      <c r="D116" s="61"/>
      <c r="E116" s="61"/>
      <c r="F116" s="61"/>
      <c r="G116" s="61"/>
      <c r="H116" s="61"/>
      <c r="I116" s="61"/>
    </row>
    <row r="117" spans="1:9" x14ac:dyDescent="0.35">
      <c r="A117" s="443">
        <f t="shared" si="1"/>
        <v>109</v>
      </c>
      <c r="B117" s="61"/>
      <c r="C117" s="61"/>
      <c r="D117" s="61"/>
      <c r="E117" s="61"/>
      <c r="F117" s="61"/>
      <c r="G117" s="61"/>
      <c r="H117" s="61"/>
      <c r="I117" s="61"/>
    </row>
    <row r="118" spans="1:9" x14ac:dyDescent="0.35">
      <c r="A118" s="443">
        <f t="shared" si="1"/>
        <v>110</v>
      </c>
      <c r="B118" s="61"/>
      <c r="C118" s="61"/>
      <c r="D118" s="61"/>
      <c r="E118" s="61"/>
      <c r="F118" s="61"/>
      <c r="G118" s="61"/>
      <c r="H118" s="61"/>
      <c r="I118" s="61"/>
    </row>
    <row r="119" spans="1:9" x14ac:dyDescent="0.35">
      <c r="A119" s="443">
        <f t="shared" si="1"/>
        <v>111</v>
      </c>
      <c r="B119" s="61"/>
      <c r="C119" s="61"/>
      <c r="D119" s="61"/>
      <c r="E119" s="61"/>
      <c r="F119" s="61"/>
      <c r="G119" s="61"/>
      <c r="H119" s="61"/>
      <c r="I119" s="61"/>
    </row>
    <row r="120" spans="1:9" x14ac:dyDescent="0.35">
      <c r="A120" s="443">
        <f t="shared" si="1"/>
        <v>112</v>
      </c>
      <c r="B120" s="61"/>
      <c r="C120" s="61"/>
      <c r="D120" s="61"/>
      <c r="E120" s="61"/>
      <c r="F120" s="61"/>
      <c r="G120" s="61"/>
      <c r="H120" s="61"/>
      <c r="I120" s="61"/>
    </row>
    <row r="121" spans="1:9" x14ac:dyDescent="0.35">
      <c r="A121" s="443">
        <f t="shared" si="1"/>
        <v>113</v>
      </c>
      <c r="B121" s="61"/>
      <c r="C121" s="61"/>
      <c r="D121" s="61"/>
      <c r="E121" s="61"/>
      <c r="F121" s="61"/>
      <c r="G121" s="61"/>
      <c r="H121" s="61"/>
      <c r="I121" s="61"/>
    </row>
    <row r="122" spans="1:9" x14ac:dyDescent="0.35">
      <c r="A122" s="443">
        <f t="shared" si="1"/>
        <v>114</v>
      </c>
      <c r="B122" s="61"/>
      <c r="C122" s="61"/>
      <c r="D122" s="61"/>
      <c r="E122" s="61"/>
      <c r="F122" s="61"/>
      <c r="G122" s="61"/>
      <c r="H122" s="61"/>
      <c r="I122" s="61"/>
    </row>
    <row r="123" spans="1:9" x14ac:dyDescent="0.35">
      <c r="A123" s="443">
        <f t="shared" si="1"/>
        <v>115</v>
      </c>
      <c r="B123" s="61"/>
      <c r="C123" s="61"/>
      <c r="D123" s="61"/>
      <c r="E123" s="61"/>
      <c r="F123" s="61"/>
      <c r="G123" s="61"/>
      <c r="H123" s="61"/>
      <c r="I123" s="61"/>
    </row>
    <row r="124" spans="1:9" x14ac:dyDescent="0.35">
      <c r="A124" s="443">
        <f t="shared" si="1"/>
        <v>116</v>
      </c>
      <c r="B124" s="61"/>
      <c r="C124" s="61"/>
      <c r="D124" s="61"/>
      <c r="E124" s="61"/>
      <c r="F124" s="61"/>
      <c r="G124" s="61"/>
      <c r="H124" s="61"/>
      <c r="I124" s="61"/>
    </row>
    <row r="125" spans="1:9" x14ac:dyDescent="0.35">
      <c r="A125" s="443">
        <f t="shared" si="1"/>
        <v>117</v>
      </c>
      <c r="B125" s="61"/>
      <c r="C125" s="61"/>
      <c r="D125" s="61"/>
      <c r="E125" s="61"/>
      <c r="F125" s="61"/>
      <c r="G125" s="61"/>
      <c r="H125" s="61"/>
      <c r="I125" s="61"/>
    </row>
    <row r="126" spans="1:9" x14ac:dyDescent="0.35">
      <c r="A126" s="443">
        <f t="shared" si="1"/>
        <v>118</v>
      </c>
      <c r="B126" s="61"/>
      <c r="C126" s="61"/>
      <c r="D126" s="61"/>
      <c r="E126" s="61"/>
      <c r="F126" s="61"/>
      <c r="G126" s="61"/>
      <c r="H126" s="61"/>
      <c r="I126" s="61"/>
    </row>
    <row r="127" spans="1:9" x14ac:dyDescent="0.35">
      <c r="A127" s="443">
        <f t="shared" si="1"/>
        <v>119</v>
      </c>
      <c r="B127" s="61"/>
      <c r="C127" s="61"/>
      <c r="D127" s="61"/>
      <c r="E127" s="61"/>
      <c r="F127" s="61"/>
      <c r="G127" s="61"/>
      <c r="H127" s="61"/>
      <c r="I127" s="61"/>
    </row>
    <row r="128" spans="1:9" x14ac:dyDescent="0.35">
      <c r="A128" s="443">
        <f t="shared" si="1"/>
        <v>120</v>
      </c>
      <c r="B128" s="61"/>
      <c r="C128" s="61"/>
      <c r="D128" s="61"/>
      <c r="E128" s="61"/>
      <c r="F128" s="61"/>
      <c r="G128" s="61"/>
      <c r="H128" s="61"/>
      <c r="I128" s="61"/>
    </row>
    <row r="129" spans="1:9" x14ac:dyDescent="0.35">
      <c r="A129" s="443">
        <f t="shared" si="1"/>
        <v>121</v>
      </c>
      <c r="B129" s="61"/>
      <c r="C129" s="61"/>
      <c r="D129" s="61"/>
      <c r="E129" s="61"/>
      <c r="F129" s="61"/>
      <c r="G129" s="61"/>
      <c r="H129" s="61"/>
      <c r="I129" s="61"/>
    </row>
    <row r="130" spans="1:9" x14ac:dyDescent="0.35">
      <c r="A130" s="443">
        <f t="shared" si="1"/>
        <v>122</v>
      </c>
      <c r="B130" s="61"/>
      <c r="C130" s="61"/>
      <c r="D130" s="61"/>
      <c r="E130" s="61"/>
      <c r="F130" s="61"/>
      <c r="G130" s="61"/>
      <c r="H130" s="61"/>
      <c r="I130" s="61"/>
    </row>
    <row r="131" spans="1:9" x14ac:dyDescent="0.35">
      <c r="A131" s="443">
        <f t="shared" si="1"/>
        <v>123</v>
      </c>
      <c r="B131" s="61"/>
      <c r="C131" s="61"/>
      <c r="D131" s="61"/>
      <c r="E131" s="61"/>
      <c r="F131" s="61"/>
      <c r="G131" s="61"/>
      <c r="H131" s="61"/>
      <c r="I131" s="61"/>
    </row>
    <row r="132" spans="1:9" x14ac:dyDescent="0.35">
      <c r="A132" s="443">
        <f t="shared" si="1"/>
        <v>124</v>
      </c>
      <c r="B132" s="61"/>
      <c r="C132" s="61"/>
      <c r="D132" s="61"/>
      <c r="E132" s="61"/>
      <c r="F132" s="61"/>
      <c r="G132" s="61"/>
      <c r="H132" s="61"/>
      <c r="I132" s="61"/>
    </row>
    <row r="133" spans="1:9" x14ac:dyDescent="0.35">
      <c r="A133" s="443">
        <f t="shared" si="1"/>
        <v>125</v>
      </c>
      <c r="B133" s="61"/>
      <c r="C133" s="61"/>
      <c r="D133" s="61"/>
      <c r="E133" s="61"/>
      <c r="F133" s="61"/>
      <c r="G133" s="61"/>
      <c r="H133" s="61"/>
      <c r="I133" s="61"/>
    </row>
    <row r="134" spans="1:9" x14ac:dyDescent="0.35">
      <c r="A134" s="443">
        <f t="shared" si="1"/>
        <v>126</v>
      </c>
      <c r="B134" s="61"/>
      <c r="C134" s="61"/>
      <c r="D134" s="61"/>
      <c r="E134" s="61"/>
      <c r="F134" s="61"/>
      <c r="G134" s="61"/>
      <c r="H134" s="61"/>
      <c r="I134" s="61"/>
    </row>
    <row r="135" spans="1:9" x14ac:dyDescent="0.35">
      <c r="A135" s="443">
        <f t="shared" si="1"/>
        <v>127</v>
      </c>
      <c r="B135" s="61"/>
      <c r="C135" s="61"/>
      <c r="D135" s="61"/>
      <c r="E135" s="61"/>
      <c r="F135" s="61"/>
      <c r="G135" s="61"/>
      <c r="H135" s="61"/>
      <c r="I135" s="61"/>
    </row>
    <row r="136" spans="1:9" x14ac:dyDescent="0.35">
      <c r="A136" s="443">
        <f t="shared" si="1"/>
        <v>128</v>
      </c>
      <c r="B136" s="61"/>
      <c r="C136" s="61"/>
      <c r="D136" s="61"/>
      <c r="E136" s="61"/>
      <c r="F136" s="61"/>
      <c r="G136" s="61"/>
      <c r="H136" s="61"/>
      <c r="I136" s="61"/>
    </row>
    <row r="137" spans="1:9" x14ac:dyDescent="0.35">
      <c r="A137" s="443">
        <f t="shared" si="1"/>
        <v>129</v>
      </c>
      <c r="B137" s="61"/>
      <c r="C137" s="61"/>
      <c r="D137" s="61"/>
      <c r="E137" s="61"/>
      <c r="F137" s="61"/>
      <c r="G137" s="61"/>
      <c r="H137" s="61"/>
      <c r="I137" s="61"/>
    </row>
    <row r="138" spans="1:9" x14ac:dyDescent="0.35">
      <c r="A138" s="443">
        <f t="shared" si="1"/>
        <v>130</v>
      </c>
      <c r="B138" s="61"/>
      <c r="C138" s="61"/>
      <c r="D138" s="61"/>
      <c r="E138" s="61"/>
      <c r="F138" s="61"/>
      <c r="G138" s="61"/>
      <c r="H138" s="61"/>
      <c r="I138" s="61"/>
    </row>
    <row r="139" spans="1:9" x14ac:dyDescent="0.35">
      <c r="A139" s="443">
        <f t="shared" ref="A139:A169" si="2">A138+1</f>
        <v>131</v>
      </c>
      <c r="B139" s="61"/>
      <c r="C139" s="61"/>
      <c r="D139" s="61"/>
      <c r="E139" s="61"/>
      <c r="F139" s="61"/>
      <c r="G139" s="61"/>
      <c r="H139" s="61"/>
      <c r="I139" s="61"/>
    </row>
    <row r="140" spans="1:9" x14ac:dyDescent="0.35">
      <c r="A140" s="443">
        <f t="shared" si="2"/>
        <v>132</v>
      </c>
      <c r="B140" s="61"/>
      <c r="C140" s="61"/>
      <c r="D140" s="61"/>
      <c r="E140" s="61"/>
      <c r="F140" s="61"/>
      <c r="G140" s="61"/>
      <c r="H140" s="61"/>
      <c r="I140" s="61"/>
    </row>
    <row r="141" spans="1:9" x14ac:dyDescent="0.35">
      <c r="A141" s="443">
        <f t="shared" si="2"/>
        <v>133</v>
      </c>
      <c r="B141" s="61"/>
      <c r="C141" s="61"/>
      <c r="D141" s="61"/>
      <c r="E141" s="61"/>
      <c r="F141" s="61"/>
      <c r="G141" s="61"/>
      <c r="H141" s="61"/>
      <c r="I141" s="61"/>
    </row>
    <row r="142" spans="1:9" x14ac:dyDescent="0.35">
      <c r="A142" s="443">
        <f t="shared" si="2"/>
        <v>134</v>
      </c>
      <c r="B142" s="61"/>
      <c r="C142" s="61"/>
      <c r="D142" s="61"/>
      <c r="E142" s="61"/>
      <c r="F142" s="61"/>
      <c r="G142" s="61"/>
      <c r="H142" s="61"/>
      <c r="I142" s="61"/>
    </row>
    <row r="143" spans="1:9" x14ac:dyDescent="0.35">
      <c r="A143" s="443">
        <f t="shared" si="2"/>
        <v>135</v>
      </c>
      <c r="B143" s="61"/>
      <c r="C143" s="61"/>
      <c r="D143" s="61"/>
      <c r="E143" s="61"/>
      <c r="F143" s="61"/>
      <c r="G143" s="61"/>
      <c r="H143" s="61"/>
      <c r="I143" s="61"/>
    </row>
    <row r="144" spans="1:9" x14ac:dyDescent="0.35">
      <c r="A144" s="443">
        <f t="shared" si="2"/>
        <v>136</v>
      </c>
      <c r="B144" s="61"/>
      <c r="C144" s="61"/>
      <c r="D144" s="61"/>
      <c r="E144" s="61"/>
      <c r="F144" s="61"/>
      <c r="G144" s="61"/>
      <c r="H144" s="61"/>
      <c r="I144" s="61"/>
    </row>
    <row r="145" spans="1:9" x14ac:dyDescent="0.35">
      <c r="A145" s="443">
        <f t="shared" si="2"/>
        <v>137</v>
      </c>
      <c r="B145" s="61"/>
      <c r="C145" s="61"/>
      <c r="D145" s="61"/>
      <c r="E145" s="61"/>
      <c r="F145" s="61"/>
      <c r="G145" s="61"/>
      <c r="H145" s="61"/>
      <c r="I145" s="61"/>
    </row>
    <row r="146" spans="1:9" x14ac:dyDescent="0.35">
      <c r="A146" s="443">
        <f t="shared" si="2"/>
        <v>138</v>
      </c>
      <c r="B146" s="61"/>
      <c r="C146" s="61"/>
      <c r="D146" s="61"/>
      <c r="E146" s="61"/>
      <c r="F146" s="61"/>
      <c r="G146" s="61"/>
      <c r="H146" s="61"/>
      <c r="I146" s="61"/>
    </row>
    <row r="147" spans="1:9" x14ac:dyDescent="0.35">
      <c r="A147" s="443">
        <f t="shared" si="2"/>
        <v>139</v>
      </c>
      <c r="B147" s="61"/>
      <c r="C147" s="61"/>
      <c r="D147" s="61"/>
      <c r="E147" s="61"/>
      <c r="F147" s="61"/>
      <c r="G147" s="61"/>
      <c r="H147" s="61"/>
      <c r="I147" s="61"/>
    </row>
    <row r="148" spans="1:9" x14ac:dyDescent="0.35">
      <c r="A148" s="443">
        <f t="shared" si="2"/>
        <v>140</v>
      </c>
      <c r="B148" s="61"/>
      <c r="C148" s="61"/>
      <c r="D148" s="61"/>
      <c r="E148" s="61"/>
      <c r="F148" s="61"/>
      <c r="G148" s="61"/>
      <c r="H148" s="61"/>
      <c r="I148" s="61"/>
    </row>
    <row r="149" spans="1:9" x14ac:dyDescent="0.35">
      <c r="A149" s="443">
        <f t="shared" si="2"/>
        <v>141</v>
      </c>
      <c r="B149" s="61"/>
      <c r="C149" s="61"/>
      <c r="D149" s="61"/>
      <c r="E149" s="61"/>
      <c r="F149" s="61"/>
      <c r="G149" s="61"/>
      <c r="H149" s="61"/>
      <c r="I149" s="61"/>
    </row>
    <row r="150" spans="1:9" x14ac:dyDescent="0.35">
      <c r="A150" s="443">
        <f t="shared" si="2"/>
        <v>142</v>
      </c>
      <c r="B150" s="61"/>
      <c r="C150" s="61"/>
      <c r="D150" s="61"/>
      <c r="E150" s="61"/>
      <c r="F150" s="61"/>
      <c r="G150" s="61"/>
      <c r="H150" s="61"/>
      <c r="I150" s="61"/>
    </row>
    <row r="151" spans="1:9" x14ac:dyDescent="0.35">
      <c r="A151" s="443">
        <f t="shared" si="2"/>
        <v>143</v>
      </c>
      <c r="B151" s="61"/>
      <c r="C151" s="61"/>
      <c r="D151" s="61"/>
      <c r="E151" s="61"/>
      <c r="F151" s="61"/>
      <c r="G151" s="61"/>
      <c r="H151" s="61"/>
      <c r="I151" s="61"/>
    </row>
    <row r="152" spans="1:9" x14ac:dyDescent="0.35">
      <c r="A152" s="443">
        <f t="shared" si="2"/>
        <v>144</v>
      </c>
      <c r="B152" s="61"/>
      <c r="C152" s="61"/>
      <c r="D152" s="61"/>
      <c r="E152" s="61"/>
      <c r="F152" s="61"/>
      <c r="G152" s="61"/>
      <c r="H152" s="61"/>
      <c r="I152" s="61"/>
    </row>
    <row r="153" spans="1:9" x14ac:dyDescent="0.35">
      <c r="A153" s="443">
        <f t="shared" si="2"/>
        <v>145</v>
      </c>
      <c r="B153" s="61"/>
      <c r="C153" s="61"/>
      <c r="D153" s="61"/>
      <c r="E153" s="61"/>
      <c r="F153" s="61"/>
      <c r="G153" s="61"/>
      <c r="H153" s="61"/>
      <c r="I153" s="61"/>
    </row>
    <row r="154" spans="1:9" x14ac:dyDescent="0.35">
      <c r="A154" s="443">
        <f t="shared" si="2"/>
        <v>146</v>
      </c>
      <c r="B154" s="61"/>
      <c r="C154" s="61"/>
      <c r="D154" s="61"/>
      <c r="E154" s="61"/>
      <c r="F154" s="61"/>
      <c r="G154" s="61"/>
      <c r="H154" s="61"/>
      <c r="I154" s="61"/>
    </row>
    <row r="155" spans="1:9" x14ac:dyDescent="0.35">
      <c r="A155" s="443">
        <f t="shared" si="2"/>
        <v>147</v>
      </c>
      <c r="B155" s="61"/>
      <c r="C155" s="61"/>
      <c r="D155" s="61"/>
      <c r="E155" s="61"/>
      <c r="F155" s="61"/>
      <c r="G155" s="61"/>
      <c r="H155" s="61"/>
      <c r="I155" s="61"/>
    </row>
    <row r="156" spans="1:9" x14ac:dyDescent="0.35">
      <c r="A156" s="443">
        <f t="shared" si="2"/>
        <v>148</v>
      </c>
      <c r="B156" s="61"/>
      <c r="C156" s="61"/>
      <c r="D156" s="61"/>
      <c r="E156" s="61"/>
      <c r="F156" s="61"/>
      <c r="G156" s="61"/>
      <c r="H156" s="61"/>
      <c r="I156" s="61"/>
    </row>
    <row r="157" spans="1:9" x14ac:dyDescent="0.35">
      <c r="A157" s="443">
        <f t="shared" si="2"/>
        <v>149</v>
      </c>
      <c r="B157" s="61"/>
      <c r="C157" s="61"/>
      <c r="D157" s="61"/>
      <c r="E157" s="61"/>
      <c r="F157" s="61"/>
      <c r="G157" s="61"/>
      <c r="H157" s="61"/>
      <c r="I157" s="61"/>
    </row>
    <row r="158" spans="1:9" x14ac:dyDescent="0.35">
      <c r="A158" s="443">
        <f t="shared" si="2"/>
        <v>150</v>
      </c>
      <c r="B158" s="61"/>
      <c r="C158" s="61"/>
      <c r="D158" s="61"/>
      <c r="E158" s="61"/>
      <c r="F158" s="61"/>
      <c r="G158" s="61"/>
      <c r="H158" s="61"/>
      <c r="I158" s="61"/>
    </row>
    <row r="159" spans="1:9" x14ac:dyDescent="0.35">
      <c r="A159" s="443">
        <f t="shared" si="2"/>
        <v>151</v>
      </c>
      <c r="B159" s="61"/>
      <c r="C159" s="61"/>
      <c r="D159" s="61"/>
      <c r="E159" s="61"/>
      <c r="F159" s="61"/>
      <c r="G159" s="61"/>
      <c r="H159" s="61"/>
      <c r="I159" s="61"/>
    </row>
    <row r="160" spans="1:9" x14ac:dyDescent="0.35">
      <c r="A160" s="443">
        <f t="shared" si="2"/>
        <v>152</v>
      </c>
      <c r="B160" s="61"/>
      <c r="C160" s="61"/>
      <c r="D160" s="61"/>
      <c r="E160" s="61"/>
      <c r="F160" s="61"/>
      <c r="G160" s="61"/>
      <c r="H160" s="61"/>
      <c r="I160" s="61"/>
    </row>
    <row r="161" spans="1:9" x14ac:dyDescent="0.35">
      <c r="A161" s="443">
        <f t="shared" si="2"/>
        <v>153</v>
      </c>
      <c r="B161" s="61"/>
      <c r="C161" s="61"/>
      <c r="D161" s="61"/>
      <c r="E161" s="61"/>
      <c r="F161" s="61"/>
      <c r="G161" s="61"/>
      <c r="H161" s="61"/>
      <c r="I161" s="61"/>
    </row>
    <row r="162" spans="1:9" x14ac:dyDescent="0.35">
      <c r="A162" s="443">
        <f t="shared" si="2"/>
        <v>154</v>
      </c>
      <c r="B162" s="61"/>
      <c r="C162" s="61"/>
      <c r="D162" s="61"/>
      <c r="E162" s="61"/>
      <c r="F162" s="61"/>
      <c r="G162" s="61"/>
      <c r="H162" s="61"/>
      <c r="I162" s="61"/>
    </row>
    <row r="163" spans="1:9" x14ac:dyDescent="0.35">
      <c r="A163" s="443">
        <f t="shared" si="2"/>
        <v>155</v>
      </c>
      <c r="B163" s="61"/>
      <c r="C163" s="61"/>
      <c r="D163" s="61"/>
      <c r="E163" s="61"/>
      <c r="F163" s="61"/>
      <c r="G163" s="61"/>
      <c r="H163" s="61"/>
      <c r="I163" s="61"/>
    </row>
    <row r="164" spans="1:9" x14ac:dyDescent="0.35">
      <c r="A164" s="443">
        <f t="shared" si="2"/>
        <v>156</v>
      </c>
      <c r="B164" s="61"/>
      <c r="C164" s="61"/>
      <c r="D164" s="61"/>
      <c r="E164" s="61"/>
      <c r="F164" s="61"/>
      <c r="G164" s="61"/>
      <c r="H164" s="61"/>
      <c r="I164" s="61"/>
    </row>
    <row r="165" spans="1:9" x14ac:dyDescent="0.35">
      <c r="A165" s="443">
        <f t="shared" si="2"/>
        <v>157</v>
      </c>
      <c r="B165" s="61"/>
      <c r="C165" s="61"/>
      <c r="D165" s="61"/>
      <c r="E165" s="61"/>
      <c r="F165" s="61"/>
      <c r="G165" s="61"/>
      <c r="H165" s="61"/>
      <c r="I165" s="61"/>
    </row>
    <row r="166" spans="1:9" x14ac:dyDescent="0.35">
      <c r="A166" s="443">
        <f t="shared" si="2"/>
        <v>158</v>
      </c>
      <c r="B166" s="61"/>
      <c r="C166" s="61"/>
      <c r="D166" s="61"/>
      <c r="E166" s="61"/>
      <c r="F166" s="61"/>
      <c r="G166" s="61"/>
      <c r="H166" s="61"/>
      <c r="I166" s="61"/>
    </row>
    <row r="167" spans="1:9" x14ac:dyDescent="0.35">
      <c r="A167" s="443">
        <f t="shared" si="2"/>
        <v>159</v>
      </c>
      <c r="B167" s="61"/>
      <c r="C167" s="61"/>
      <c r="D167" s="61"/>
      <c r="E167" s="61"/>
      <c r="F167" s="61"/>
      <c r="G167" s="61"/>
      <c r="H167" s="61"/>
      <c r="I167" s="61"/>
    </row>
    <row r="168" spans="1:9" x14ac:dyDescent="0.35">
      <c r="A168" s="443">
        <f t="shared" si="2"/>
        <v>160</v>
      </c>
      <c r="B168" s="61"/>
      <c r="C168" s="61"/>
      <c r="D168" s="61"/>
      <c r="E168" s="61"/>
      <c r="F168" s="61"/>
      <c r="G168" s="61"/>
      <c r="H168" s="61"/>
      <c r="I168" s="61"/>
    </row>
    <row r="169" spans="1:9" x14ac:dyDescent="0.35">
      <c r="A169" s="443">
        <f t="shared" si="2"/>
        <v>161</v>
      </c>
      <c r="B169" s="61"/>
      <c r="C169" s="61"/>
      <c r="D169" s="61"/>
      <c r="E169" s="61"/>
      <c r="F169" s="61"/>
      <c r="G169" s="61"/>
      <c r="H169" s="61"/>
      <c r="I169" s="61"/>
    </row>
  </sheetData>
  <sheetProtection algorithmName="SHA-512" hashValue="6KA/O3LzYiWXAyHAILj5XnBDIJH7awbAK52svvr81Yh1F8fu9B2uZ9/DClZJgkdcv1FC2ajSpNifGFT74aEjzw==" saltValue="GswmOzWbjDDbFywScc3YFg==" spinCount="100000" sheet="1" objects="1" scenarios="1"/>
  <mergeCells count="3">
    <mergeCell ref="A1:I1"/>
    <mergeCell ref="A2:I2"/>
    <mergeCell ref="C4:I4"/>
  </mergeCells>
  <pageMargins left="0.7" right="0.7" top="0.75" bottom="0.75" header="0.3" footer="0.3"/>
  <pageSetup scale="67" fitToHeight="0" orientation="portrait" horizontalDpi="1200" verticalDpi="1200"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7DB1-A92E-614C-B863-D92123BA0931}">
  <sheetPr>
    <pageSetUpPr fitToPage="1"/>
  </sheetPr>
  <dimension ref="A1:AH90"/>
  <sheetViews>
    <sheetView zoomScaleNormal="100" workbookViewId="0">
      <selection activeCell="B9" sqref="B9:E9"/>
    </sheetView>
  </sheetViews>
  <sheetFormatPr defaultColWidth="8.81640625" defaultRowHeight="14.5" x14ac:dyDescent="0.35"/>
  <cols>
    <col min="1" max="2" width="3.81640625" style="123" customWidth="1"/>
    <col min="3" max="3" width="27.81640625" style="123" customWidth="1"/>
    <col min="4" max="4" width="8.1796875" style="123" customWidth="1"/>
    <col min="5" max="5" width="7.1796875" style="123" customWidth="1"/>
    <col min="6" max="6" width="5.81640625" style="123" customWidth="1"/>
    <col min="7" max="7" width="20" style="123" customWidth="1"/>
    <col min="8" max="8" width="4.1796875" style="123" customWidth="1"/>
    <col min="9" max="9" width="4" style="123" customWidth="1"/>
    <col min="10" max="10" width="8.1796875" style="123" customWidth="1"/>
    <col min="11" max="11" width="3.1796875" style="123" customWidth="1"/>
    <col min="12" max="16384" width="8.81640625" style="123"/>
  </cols>
  <sheetData>
    <row r="1" spans="1:34" s="25" customFormat="1" ht="15" customHeight="1" x14ac:dyDescent="0.3">
      <c r="A1" s="727" t="s">
        <v>0</v>
      </c>
      <c r="B1" s="727"/>
      <c r="C1" s="727"/>
      <c r="D1" s="727"/>
      <c r="E1" s="727"/>
      <c r="F1" s="727"/>
      <c r="G1" s="727"/>
      <c r="H1" s="727"/>
      <c r="I1" s="727"/>
      <c r="J1" s="727"/>
      <c r="K1" s="727"/>
      <c r="L1" s="107"/>
      <c r="M1" s="107"/>
      <c r="N1" s="107"/>
      <c r="O1" s="107"/>
    </row>
    <row r="2" spans="1:34" x14ac:dyDescent="0.35">
      <c r="A2" s="785" t="s">
        <v>834</v>
      </c>
      <c r="B2" s="804"/>
      <c r="C2" s="804"/>
      <c r="D2" s="804"/>
      <c r="E2" s="804"/>
      <c r="F2" s="804"/>
      <c r="G2" s="804"/>
      <c r="H2" s="804"/>
      <c r="I2" s="804"/>
      <c r="J2" s="804"/>
      <c r="K2" s="804"/>
      <c r="L2" s="25"/>
      <c r="M2" s="25"/>
      <c r="N2" s="25"/>
      <c r="O2" s="25"/>
      <c r="P2" s="25"/>
      <c r="Q2" s="25"/>
      <c r="R2" s="25"/>
      <c r="S2" s="25"/>
      <c r="T2" s="25"/>
      <c r="U2" s="25"/>
      <c r="V2" s="25"/>
      <c r="W2" s="25"/>
      <c r="X2" s="25"/>
      <c r="Y2" s="25"/>
      <c r="Z2" s="25"/>
      <c r="AA2" s="25"/>
      <c r="AB2" s="25"/>
      <c r="AC2" s="25"/>
      <c r="AD2" s="25"/>
      <c r="AE2" s="25"/>
      <c r="AF2" s="25"/>
      <c r="AG2" s="25"/>
      <c r="AH2" s="25"/>
    </row>
    <row r="3" spans="1:34" x14ac:dyDescent="0.35">
      <c r="A3" s="430"/>
      <c r="B3" s="444"/>
      <c r="C3" s="444"/>
      <c r="D3" s="444"/>
      <c r="E3" s="444"/>
      <c r="F3" s="444"/>
      <c r="G3" s="444"/>
      <c r="H3" s="444"/>
      <c r="I3" s="444"/>
      <c r="J3" s="444"/>
      <c r="K3" s="444"/>
      <c r="L3" s="25"/>
      <c r="M3" s="25"/>
      <c r="N3" s="25"/>
      <c r="O3" s="25"/>
      <c r="P3" s="25"/>
      <c r="Q3" s="25"/>
      <c r="R3" s="25"/>
      <c r="S3" s="25"/>
      <c r="T3" s="25"/>
      <c r="U3" s="25"/>
      <c r="V3" s="25"/>
      <c r="W3" s="25"/>
      <c r="X3" s="25"/>
      <c r="Y3" s="25"/>
      <c r="Z3" s="25"/>
      <c r="AA3" s="25"/>
      <c r="AB3" s="25"/>
      <c r="AC3" s="25"/>
      <c r="AD3" s="25"/>
      <c r="AE3" s="25"/>
      <c r="AF3" s="25"/>
      <c r="AG3" s="25"/>
      <c r="AH3" s="25"/>
    </row>
    <row r="4" spans="1:34" x14ac:dyDescent="0.35">
      <c r="A4" s="786" t="s">
        <v>835</v>
      </c>
      <c r="B4" s="805"/>
      <c r="C4" s="805"/>
      <c r="D4" s="805"/>
      <c r="E4" s="805"/>
      <c r="F4" s="805"/>
      <c r="G4" s="805"/>
      <c r="H4" s="805"/>
      <c r="I4" s="805"/>
      <c r="J4" s="805"/>
      <c r="K4" s="805"/>
      <c r="L4" s="25"/>
      <c r="M4" s="25"/>
      <c r="N4" s="25"/>
      <c r="O4" s="25"/>
      <c r="P4" s="25"/>
      <c r="Q4" s="25"/>
      <c r="R4" s="25"/>
      <c r="S4" s="25"/>
      <c r="T4" s="25"/>
      <c r="U4" s="25"/>
      <c r="V4" s="25"/>
      <c r="W4" s="25"/>
      <c r="X4" s="25"/>
      <c r="Y4" s="25"/>
      <c r="Z4" s="25"/>
      <c r="AA4" s="25"/>
      <c r="AB4" s="25"/>
      <c r="AC4" s="25"/>
      <c r="AD4" s="25"/>
      <c r="AE4" s="25"/>
      <c r="AF4" s="25"/>
      <c r="AG4" s="25"/>
      <c r="AH4" s="25"/>
    </row>
    <row r="5" spans="1:34" x14ac:dyDescent="0.3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x14ac:dyDescent="0.3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x14ac:dyDescent="0.35">
      <c r="A7" s="25"/>
      <c r="B7" s="25" t="s">
        <v>836</v>
      </c>
      <c r="C7" s="25"/>
      <c r="D7" s="82"/>
      <c r="E7" s="25" t="s">
        <v>837</v>
      </c>
      <c r="F7" s="806"/>
      <c r="G7" s="807"/>
      <c r="H7" s="25" t="s">
        <v>838</v>
      </c>
      <c r="I7" s="80"/>
      <c r="J7" s="25" t="s">
        <v>839</v>
      </c>
      <c r="K7" s="25"/>
      <c r="L7" s="25"/>
      <c r="M7" s="25"/>
      <c r="N7" s="25"/>
      <c r="O7" s="25"/>
      <c r="P7" s="25"/>
      <c r="Q7" s="25"/>
      <c r="R7" s="25"/>
      <c r="S7" s="25"/>
      <c r="T7" s="25"/>
      <c r="U7" s="25"/>
      <c r="V7" s="25"/>
      <c r="W7" s="25"/>
      <c r="X7" s="25"/>
      <c r="Y7" s="25"/>
      <c r="Z7" s="25"/>
      <c r="AA7" s="25"/>
      <c r="AB7" s="25"/>
      <c r="AC7" s="25"/>
      <c r="AD7" s="25"/>
      <c r="AE7" s="25"/>
      <c r="AF7" s="25"/>
      <c r="AG7" s="25"/>
      <c r="AH7" s="25"/>
    </row>
    <row r="8" spans="1:34" x14ac:dyDescent="0.3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row>
    <row r="9" spans="1:34" x14ac:dyDescent="0.35">
      <c r="A9" s="25" t="s">
        <v>840</v>
      </c>
      <c r="B9" s="808"/>
      <c r="C9" s="809"/>
      <c r="D9" s="809"/>
      <c r="E9" s="809"/>
      <c r="F9" s="25" t="s">
        <v>841</v>
      </c>
      <c r="G9" s="808"/>
      <c r="H9" s="808"/>
      <c r="I9" s="808"/>
      <c r="J9" s="808"/>
      <c r="K9" s="809"/>
      <c r="L9" s="25"/>
      <c r="M9" s="25"/>
      <c r="N9" s="25"/>
      <c r="O9" s="25"/>
      <c r="P9" s="25"/>
      <c r="Q9" s="25"/>
      <c r="R9" s="25"/>
      <c r="S9" s="25"/>
      <c r="T9" s="25"/>
      <c r="U9" s="25"/>
      <c r="V9" s="25"/>
      <c r="W9" s="25"/>
      <c r="X9" s="25"/>
      <c r="Y9" s="25"/>
      <c r="Z9" s="25"/>
      <c r="AA9" s="25"/>
      <c r="AB9" s="25"/>
      <c r="AC9" s="25"/>
      <c r="AD9" s="25"/>
      <c r="AE9" s="25"/>
      <c r="AF9" s="25"/>
      <c r="AG9" s="25"/>
      <c r="AH9" s="25"/>
    </row>
    <row r="10" spans="1:34" x14ac:dyDescent="0.35">
      <c r="A10" s="25"/>
      <c r="B10" s="798" t="s">
        <v>842</v>
      </c>
      <c r="C10" s="798"/>
      <c r="D10" s="798"/>
      <c r="E10" s="798"/>
      <c r="F10" s="25"/>
      <c r="G10" s="803" t="s">
        <v>658</v>
      </c>
      <c r="H10" s="803"/>
      <c r="I10" s="803"/>
      <c r="J10" s="803"/>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spans="1:34" x14ac:dyDescent="0.35">
      <c r="A11" s="25" t="s">
        <v>843</v>
      </c>
      <c r="B11" s="794" t="s">
        <v>667</v>
      </c>
      <c r="C11" s="795"/>
      <c r="D11" s="795"/>
      <c r="E11" s="25" t="s">
        <v>844</v>
      </c>
      <c r="F11" s="25"/>
      <c r="G11" s="794"/>
      <c r="H11" s="795"/>
      <c r="I11" s="795"/>
      <c r="J11" s="795"/>
      <c r="K11" s="79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x14ac:dyDescent="0.35">
      <c r="A12" s="25"/>
      <c r="B12" s="798" t="s">
        <v>845</v>
      </c>
      <c r="C12" s="798"/>
      <c r="D12" s="798"/>
      <c r="E12" s="25"/>
      <c r="F12" s="25"/>
      <c r="G12" s="798" t="s">
        <v>846</v>
      </c>
      <c r="H12" s="798"/>
      <c r="I12" s="798"/>
      <c r="J12" s="798"/>
      <c r="K12" s="798"/>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x14ac:dyDescent="0.35">
      <c r="A13" s="25" t="s">
        <v>847</v>
      </c>
      <c r="B13" s="25"/>
      <c r="C13" s="25"/>
      <c r="D13" s="791"/>
      <c r="E13" s="792"/>
      <c r="F13" s="792"/>
      <c r="G13" s="792"/>
      <c r="H13" s="792"/>
      <c r="I13" s="792"/>
      <c r="J13" s="792"/>
      <c r="K13" s="792"/>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x14ac:dyDescent="0.35">
      <c r="A14" s="25"/>
      <c r="B14" s="25"/>
      <c r="C14" s="25"/>
      <c r="D14" s="801" t="s">
        <v>848</v>
      </c>
      <c r="E14" s="802"/>
      <c r="F14" s="802"/>
      <c r="G14" s="802"/>
      <c r="H14" s="802"/>
      <c r="I14" s="802"/>
      <c r="J14" s="802"/>
      <c r="K14" s="802"/>
      <c r="L14" s="25"/>
      <c r="M14" s="25"/>
      <c r="N14" s="25"/>
      <c r="O14" s="25"/>
      <c r="P14" s="25"/>
      <c r="Q14" s="25"/>
      <c r="R14" s="25"/>
      <c r="S14" s="25"/>
      <c r="T14" s="25"/>
      <c r="U14" s="25"/>
      <c r="V14" s="25"/>
      <c r="W14" s="25"/>
      <c r="X14" s="25"/>
      <c r="Y14" s="25"/>
      <c r="Z14" s="25"/>
      <c r="AA14" s="25"/>
      <c r="AB14" s="25"/>
      <c r="AC14" s="25"/>
      <c r="AD14" s="25"/>
      <c r="AE14" s="25"/>
      <c r="AF14" s="25"/>
      <c r="AG14" s="25"/>
      <c r="AH14" s="25"/>
    </row>
    <row r="15" spans="1:34" x14ac:dyDescent="0.35">
      <c r="A15" s="25" t="s">
        <v>849</v>
      </c>
      <c r="B15" s="25"/>
      <c r="C15" s="25"/>
      <c r="D15" s="794"/>
      <c r="E15" s="795"/>
      <c r="F15" s="795"/>
      <c r="G15" s="795"/>
      <c r="H15" s="795"/>
      <c r="I15" s="795"/>
      <c r="J15" s="795"/>
      <c r="K15" s="25" t="s">
        <v>653</v>
      </c>
      <c r="L15" s="25"/>
      <c r="M15" s="25"/>
      <c r="N15" s="25"/>
      <c r="O15" s="25"/>
      <c r="P15" s="25"/>
      <c r="Q15" s="25"/>
      <c r="R15" s="25"/>
      <c r="S15" s="25"/>
      <c r="T15" s="25"/>
      <c r="U15" s="25"/>
      <c r="V15" s="25"/>
      <c r="W15" s="25"/>
      <c r="X15" s="25"/>
      <c r="Y15" s="25"/>
      <c r="Z15" s="25"/>
      <c r="AA15" s="25"/>
      <c r="AB15" s="25"/>
      <c r="AC15" s="25"/>
      <c r="AD15" s="25"/>
      <c r="AE15" s="25"/>
      <c r="AF15" s="25"/>
      <c r="AG15" s="25"/>
      <c r="AH15" s="25"/>
    </row>
    <row r="16" spans="1:34" x14ac:dyDescent="0.3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row>
    <row r="17" spans="1:34" x14ac:dyDescent="0.35">
      <c r="A17" s="25"/>
      <c r="B17" s="794" t="s">
        <v>667</v>
      </c>
      <c r="C17" s="795"/>
      <c r="D17" s="795"/>
      <c r="E17" s="25" t="s">
        <v>850</v>
      </c>
      <c r="F17" s="25"/>
      <c r="G17" s="794"/>
      <c r="H17" s="795"/>
      <c r="I17" s="795"/>
      <c r="J17" s="795"/>
      <c r="K17" s="79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4" x14ac:dyDescent="0.35">
      <c r="A18" s="25"/>
      <c r="B18" s="796" t="s">
        <v>842</v>
      </c>
      <c r="C18" s="796"/>
      <c r="D18" s="796"/>
      <c r="E18" s="25"/>
      <c r="F18" s="25"/>
      <c r="G18" s="796" t="s">
        <v>851</v>
      </c>
      <c r="H18" s="796"/>
      <c r="I18" s="796"/>
      <c r="J18" s="796"/>
      <c r="K18" s="796"/>
      <c r="L18" s="25"/>
      <c r="M18" s="25"/>
      <c r="N18" s="25"/>
      <c r="O18" s="25"/>
      <c r="P18" s="25"/>
      <c r="Q18" s="25"/>
      <c r="R18" s="25"/>
      <c r="S18" s="25"/>
      <c r="T18" s="25"/>
      <c r="U18" s="25"/>
      <c r="V18" s="25"/>
      <c r="W18" s="25"/>
      <c r="X18" s="25"/>
      <c r="Y18" s="25"/>
      <c r="Z18" s="25"/>
      <c r="AA18" s="25"/>
      <c r="AB18" s="25"/>
      <c r="AC18" s="25"/>
      <c r="AD18" s="25"/>
      <c r="AE18" s="25"/>
      <c r="AF18" s="25"/>
      <c r="AG18" s="25"/>
      <c r="AH18" s="25"/>
    </row>
    <row r="19" spans="1:34" x14ac:dyDescent="0.35">
      <c r="A19" s="25" t="s">
        <v>852</v>
      </c>
      <c r="B19" s="25"/>
      <c r="C19" s="25"/>
      <c r="D19" s="593"/>
      <c r="E19" s="799"/>
      <c r="F19" s="799"/>
      <c r="G19" s="799"/>
      <c r="H19" s="799"/>
      <c r="I19" s="799"/>
      <c r="J19" s="799"/>
      <c r="K19" s="799"/>
      <c r="L19" s="25"/>
      <c r="M19" s="25"/>
      <c r="N19" s="25"/>
      <c r="O19" s="25"/>
      <c r="P19" s="25"/>
      <c r="Q19" s="25"/>
      <c r="R19" s="25"/>
      <c r="S19" s="25"/>
      <c r="T19" s="25"/>
      <c r="U19" s="25"/>
      <c r="V19" s="25"/>
      <c r="W19" s="25"/>
      <c r="X19" s="25"/>
      <c r="Y19" s="25"/>
      <c r="Z19" s="25"/>
      <c r="AA19" s="25"/>
      <c r="AB19" s="25"/>
      <c r="AC19" s="25"/>
      <c r="AD19" s="25"/>
      <c r="AE19" s="25"/>
      <c r="AF19" s="25"/>
      <c r="AG19" s="25"/>
      <c r="AH19" s="25"/>
    </row>
    <row r="20" spans="1:34" x14ac:dyDescent="0.35">
      <c r="A20" s="25"/>
      <c r="B20" s="25"/>
      <c r="C20" s="25"/>
      <c r="D20" s="796" t="s">
        <v>853</v>
      </c>
      <c r="E20" s="796"/>
      <c r="F20" s="796"/>
      <c r="G20" s="796"/>
      <c r="H20" s="796"/>
      <c r="I20" s="796"/>
      <c r="J20" s="796"/>
      <c r="K20" s="796"/>
      <c r="L20" s="25"/>
      <c r="M20" s="25"/>
      <c r="N20" s="25"/>
      <c r="O20" s="25"/>
      <c r="P20" s="25"/>
      <c r="Q20" s="25"/>
      <c r="R20" s="25"/>
      <c r="S20" s="25"/>
      <c r="T20" s="25"/>
      <c r="U20" s="25"/>
      <c r="V20" s="25"/>
      <c r="W20" s="25"/>
      <c r="X20" s="25"/>
      <c r="Y20" s="25"/>
      <c r="Z20" s="25"/>
      <c r="AA20" s="25"/>
      <c r="AB20" s="25"/>
      <c r="AC20" s="25"/>
      <c r="AD20" s="25"/>
      <c r="AE20" s="25"/>
      <c r="AF20" s="25"/>
      <c r="AG20" s="25"/>
      <c r="AH20" s="25"/>
    </row>
    <row r="21" spans="1:34" x14ac:dyDescent="0.35">
      <c r="A21" s="25" t="s">
        <v>854</v>
      </c>
      <c r="B21" s="25"/>
      <c r="C21" s="794" t="s">
        <v>667</v>
      </c>
      <c r="D21" s="795"/>
      <c r="E21" s="795"/>
      <c r="F21" s="795"/>
      <c r="G21" s="25" t="s">
        <v>855</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row>
    <row r="22" spans="1:34" x14ac:dyDescent="0.35">
      <c r="A22" s="25"/>
      <c r="B22" s="25"/>
      <c r="C22" s="796" t="s">
        <v>856</v>
      </c>
      <c r="D22" s="796"/>
      <c r="E22" s="796"/>
      <c r="F22" s="796"/>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3" spans="1:34" x14ac:dyDescent="0.35">
      <c r="A23" s="794" t="s">
        <v>667</v>
      </c>
      <c r="B23" s="795"/>
      <c r="C23" s="795"/>
      <c r="D23" s="795"/>
      <c r="E23" s="795"/>
      <c r="F23" s="795"/>
      <c r="G23" s="795"/>
      <c r="H23" s="795"/>
      <c r="I23" s="795"/>
      <c r="J23" s="795"/>
      <c r="K23" s="25" t="s">
        <v>839</v>
      </c>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4" x14ac:dyDescent="0.35">
      <c r="A24" s="796" t="s">
        <v>857</v>
      </c>
      <c r="B24" s="797"/>
      <c r="C24" s="797"/>
      <c r="D24" s="797"/>
      <c r="E24" s="797"/>
      <c r="F24" s="797"/>
      <c r="G24" s="797"/>
      <c r="H24" s="797"/>
      <c r="I24" s="797"/>
      <c r="J24" s="797"/>
      <c r="K24" s="25"/>
      <c r="L24" s="25"/>
      <c r="M24" s="25"/>
      <c r="N24" s="25"/>
      <c r="O24" s="25"/>
      <c r="P24" s="25"/>
      <c r="Q24" s="25"/>
      <c r="R24" s="25"/>
      <c r="S24" s="25"/>
      <c r="T24" s="25"/>
      <c r="U24" s="25"/>
      <c r="V24" s="25"/>
      <c r="W24" s="25"/>
      <c r="X24" s="25"/>
      <c r="Y24" s="25"/>
      <c r="Z24" s="25"/>
      <c r="AA24" s="25"/>
      <c r="AB24" s="25"/>
      <c r="AC24" s="25"/>
      <c r="AD24" s="25"/>
      <c r="AE24" s="25"/>
      <c r="AF24" s="25"/>
      <c r="AG24" s="25"/>
      <c r="AH24" s="25"/>
    </row>
    <row r="25" spans="1:34" x14ac:dyDescent="0.3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1:34" x14ac:dyDescent="0.35">
      <c r="A26" s="25" t="s">
        <v>858</v>
      </c>
      <c r="B26" s="25"/>
      <c r="C26" s="25"/>
      <c r="D26" s="791"/>
      <c r="E26" s="793"/>
      <c r="F26" s="793"/>
      <c r="G26" s="793"/>
      <c r="H26" s="793"/>
      <c r="I26" s="793"/>
      <c r="J26" s="793"/>
      <c r="K26" s="25" t="s">
        <v>653</v>
      </c>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x14ac:dyDescent="0.35">
      <c r="A27" s="25"/>
      <c r="B27" s="25"/>
      <c r="C27" s="25"/>
      <c r="D27" s="25"/>
      <c r="E27" s="25"/>
      <c r="F27" s="25"/>
      <c r="G27" s="25" t="s">
        <v>667</v>
      </c>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1:34" x14ac:dyDescent="0.35">
      <c r="A28" s="794" t="s">
        <v>667</v>
      </c>
      <c r="B28" s="795"/>
      <c r="C28" s="795"/>
      <c r="D28" s="795"/>
      <c r="E28" s="25" t="s">
        <v>859</v>
      </c>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row>
    <row r="29" spans="1:34" x14ac:dyDescent="0.35">
      <c r="A29" s="796" t="s">
        <v>842</v>
      </c>
      <c r="B29" s="796"/>
      <c r="C29" s="796"/>
      <c r="D29" s="79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34" x14ac:dyDescent="0.35">
      <c r="A30" s="794"/>
      <c r="B30" s="795"/>
      <c r="C30" s="795"/>
      <c r="D30" s="795"/>
      <c r="E30" s="25" t="s">
        <v>860</v>
      </c>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row>
    <row r="31" spans="1:34" x14ac:dyDescent="0.35">
      <c r="A31" s="796" t="s">
        <v>845</v>
      </c>
      <c r="B31" s="797"/>
      <c r="C31" s="797"/>
      <c r="D31" s="79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row>
    <row r="32" spans="1:34" x14ac:dyDescent="0.35">
      <c r="A32" s="25" t="s">
        <v>861</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row>
    <row r="33" spans="1:34" x14ac:dyDescent="0.3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row>
    <row r="34" spans="1:34" x14ac:dyDescent="0.35">
      <c r="A34" s="791" t="s">
        <v>667</v>
      </c>
      <c r="B34" s="792"/>
      <c r="C34" s="792"/>
      <c r="D34" s="792"/>
      <c r="E34" s="25" t="s">
        <v>862</v>
      </c>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row>
    <row r="35" spans="1:34" x14ac:dyDescent="0.35">
      <c r="A35" s="798" t="s">
        <v>863</v>
      </c>
      <c r="B35" s="798"/>
      <c r="C35" s="798"/>
      <c r="D35" s="798"/>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row>
    <row r="36" spans="1:34" x14ac:dyDescent="0.35">
      <c r="A36" s="25"/>
      <c r="B36" s="25"/>
      <c r="C36" s="25" t="s">
        <v>864</v>
      </c>
      <c r="D36" s="794"/>
      <c r="E36" s="795"/>
      <c r="F36" s="795"/>
      <c r="G36" s="795"/>
      <c r="H36" s="795"/>
      <c r="I36" s="795"/>
      <c r="J36" s="795"/>
      <c r="K36" s="2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x14ac:dyDescent="0.35">
      <c r="A37" s="25"/>
      <c r="B37" s="25"/>
      <c r="C37" s="25"/>
      <c r="D37" s="798" t="s">
        <v>865</v>
      </c>
      <c r="E37" s="798"/>
      <c r="F37" s="798"/>
      <c r="G37" s="798"/>
      <c r="H37" s="798"/>
      <c r="I37" s="798"/>
      <c r="J37" s="798"/>
      <c r="K37" s="2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x14ac:dyDescent="0.35">
      <c r="A38" s="25" t="s">
        <v>866</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1:34" x14ac:dyDescent="0.3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x14ac:dyDescent="0.3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row>
    <row r="41" spans="1:34" x14ac:dyDescent="0.35">
      <c r="A41" s="593" t="s">
        <v>667</v>
      </c>
      <c r="B41" s="799"/>
      <c r="C41" s="799"/>
      <c r="D41" s="799"/>
      <c r="E41" s="799"/>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row>
    <row r="42" spans="1:34" x14ac:dyDescent="0.35">
      <c r="A42" s="800" t="s">
        <v>867</v>
      </c>
      <c r="B42" s="800"/>
      <c r="C42" s="800"/>
      <c r="D42" s="800"/>
      <c r="E42" s="800"/>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row>
    <row r="43" spans="1:34" x14ac:dyDescent="0.3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row>
    <row r="44" spans="1:34" x14ac:dyDescent="0.35">
      <c r="A44" s="25" t="s">
        <v>655</v>
      </c>
      <c r="B44" s="555"/>
      <c r="C44" s="555"/>
      <c r="D44" s="555"/>
      <c r="E44" s="55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row>
    <row r="45" spans="1:34" x14ac:dyDescent="0.35">
      <c r="A45" s="445"/>
      <c r="B45" s="446" t="s">
        <v>656</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x14ac:dyDescent="0.3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x14ac:dyDescent="0.35">
      <c r="A47" s="25" t="s">
        <v>868</v>
      </c>
      <c r="B47" s="791"/>
      <c r="C47" s="792"/>
      <c r="D47" s="792"/>
      <c r="E47" s="792"/>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row>
    <row r="48" spans="1:34" x14ac:dyDescent="0.35">
      <c r="A48" s="447"/>
      <c r="B48" s="132" t="s">
        <v>658</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row>
    <row r="49" spans="1:34" x14ac:dyDescent="0.3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row>
    <row r="50" spans="1:34" x14ac:dyDescent="0.3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row>
    <row r="51" spans="1:34" x14ac:dyDescent="0.3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1:34" x14ac:dyDescent="0.3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row>
    <row r="53" spans="1:34" x14ac:dyDescent="0.3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row>
    <row r="54" spans="1:34" x14ac:dyDescent="0.35">
      <c r="A54" s="25" t="s">
        <v>869</v>
      </c>
      <c r="B54" s="25"/>
      <c r="C54" s="25"/>
      <c r="D54" s="25"/>
      <c r="E54" s="25"/>
      <c r="F54" s="25"/>
      <c r="G54" s="25" t="s">
        <v>870</v>
      </c>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row>
    <row r="55" spans="1:34" x14ac:dyDescent="0.35">
      <c r="A55" s="25"/>
      <c r="B55" s="25"/>
      <c r="C55" s="25"/>
      <c r="D55" s="25"/>
      <c r="E55" s="25"/>
      <c r="F55" s="25"/>
      <c r="G55" s="25" t="s">
        <v>871</v>
      </c>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row>
    <row r="56" spans="1:34" x14ac:dyDescent="0.35">
      <c r="A56" s="25" t="s">
        <v>872</v>
      </c>
      <c r="B56" s="25"/>
      <c r="C56" s="25"/>
      <c r="D56" s="25"/>
      <c r="E56" s="25"/>
      <c r="F56" s="25"/>
      <c r="G56" s="25" t="s">
        <v>870</v>
      </c>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row>
    <row r="57" spans="1:34" x14ac:dyDescent="0.3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row>
    <row r="58" spans="1:34" x14ac:dyDescent="0.3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row>
    <row r="59" spans="1:34" ht="15" thickBot="1" x14ac:dyDescent="0.4">
      <c r="A59" s="25" t="s">
        <v>873</v>
      </c>
      <c r="B59" s="25"/>
      <c r="C59" s="448"/>
      <c r="D59" s="25" t="s">
        <v>874</v>
      </c>
      <c r="E59" s="25" t="s">
        <v>667</v>
      </c>
      <c r="F59" s="25"/>
      <c r="G59" s="25"/>
      <c r="H59" s="25" t="s">
        <v>838</v>
      </c>
      <c r="I59" s="448" t="s">
        <v>667</v>
      </c>
      <c r="J59" s="25" t="s">
        <v>875</v>
      </c>
      <c r="K59" s="25"/>
      <c r="L59" s="25"/>
      <c r="M59" s="25"/>
      <c r="N59" s="25"/>
      <c r="O59" s="25"/>
      <c r="P59" s="25"/>
      <c r="Q59" s="25"/>
      <c r="R59" s="25"/>
      <c r="S59" s="25"/>
      <c r="T59" s="25"/>
      <c r="U59" s="25"/>
      <c r="V59" s="25"/>
      <c r="W59" s="25"/>
      <c r="X59" s="25"/>
      <c r="Y59" s="25"/>
      <c r="Z59" s="25"/>
      <c r="AA59" s="25"/>
      <c r="AB59" s="25"/>
      <c r="AC59" s="25"/>
      <c r="AD59" s="25"/>
      <c r="AE59" s="25"/>
      <c r="AF59" s="25"/>
      <c r="AG59" s="25"/>
      <c r="AH59" s="25"/>
    </row>
    <row r="60" spans="1:34" x14ac:dyDescent="0.3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row>
    <row r="61" spans="1:34" ht="15" thickBot="1" x14ac:dyDescent="0.4">
      <c r="A61" s="25" t="s">
        <v>876</v>
      </c>
      <c r="B61" s="25"/>
      <c r="C61" s="25"/>
      <c r="D61" s="448"/>
      <c r="E61" s="448"/>
      <c r="F61" s="448" t="s">
        <v>667</v>
      </c>
      <c r="G61" s="448"/>
      <c r="H61" s="448"/>
      <c r="I61" s="448"/>
      <c r="J61" s="448"/>
      <c r="K61" s="25" t="s">
        <v>839</v>
      </c>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4" x14ac:dyDescent="0.3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row>
    <row r="63" spans="1:34" x14ac:dyDescent="0.35">
      <c r="A63" s="25" t="s">
        <v>877</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row>
    <row r="64" spans="1:34" x14ac:dyDescent="0.3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row>
    <row r="65" spans="1:34" x14ac:dyDescent="0.35">
      <c r="A65" s="25" t="s">
        <v>878</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row>
    <row r="66" spans="1:34" x14ac:dyDescent="0.3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row>
    <row r="67" spans="1:34" x14ac:dyDescent="0.3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row>
    <row r="68" spans="1:34" ht="15" thickBot="1" x14ac:dyDescent="0.4">
      <c r="A68" s="25"/>
      <c r="B68" s="25"/>
      <c r="C68" s="25"/>
      <c r="D68" s="25"/>
      <c r="E68" s="448"/>
      <c r="F68" s="448"/>
      <c r="G68" s="448"/>
      <c r="H68" s="448"/>
      <c r="I68" s="448"/>
      <c r="J68" s="448"/>
      <c r="K68" s="25"/>
      <c r="L68" s="25"/>
      <c r="M68" s="25"/>
      <c r="N68" s="25"/>
      <c r="O68" s="25"/>
      <c r="P68" s="25"/>
      <c r="Q68" s="25"/>
      <c r="R68" s="25"/>
      <c r="S68" s="25"/>
      <c r="T68" s="25"/>
      <c r="U68" s="25"/>
      <c r="V68" s="25"/>
      <c r="W68" s="25"/>
      <c r="X68" s="25"/>
      <c r="Y68" s="25"/>
      <c r="Z68" s="25"/>
      <c r="AA68" s="25"/>
      <c r="AB68" s="25"/>
      <c r="AC68" s="25"/>
      <c r="AD68" s="25"/>
      <c r="AE68" s="25"/>
      <c r="AF68" s="25"/>
      <c r="AG68" s="25"/>
      <c r="AH68" s="25"/>
    </row>
    <row r="69" spans="1:34" x14ac:dyDescent="0.35">
      <c r="A69" s="25"/>
      <c r="B69" s="25"/>
      <c r="C69" s="25"/>
      <c r="D69" s="25"/>
      <c r="E69" s="25" t="s">
        <v>815</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row>
    <row r="70" spans="1:34" x14ac:dyDescent="0.35">
      <c r="A70" s="25"/>
      <c r="B70" s="25"/>
      <c r="C70" s="25"/>
      <c r="D70" s="25"/>
      <c r="E70" s="25"/>
      <c r="F70" s="25"/>
      <c r="G70" s="25"/>
      <c r="H70" s="25"/>
      <c r="I70" s="25" t="s">
        <v>667</v>
      </c>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row>
    <row r="71" spans="1:34" ht="15" thickBot="1" x14ac:dyDescent="0.4">
      <c r="A71" s="449" t="s">
        <v>879</v>
      </c>
      <c r="B71" s="449"/>
      <c r="C71" s="449"/>
      <c r="D71" s="25"/>
      <c r="E71" s="448"/>
      <c r="F71" s="448"/>
      <c r="G71" s="448"/>
      <c r="H71" s="448"/>
      <c r="I71" s="448"/>
      <c r="J71" s="448"/>
      <c r="K71" s="25"/>
      <c r="L71" s="25"/>
      <c r="M71" s="25"/>
      <c r="N71" s="25"/>
      <c r="O71" s="25"/>
      <c r="P71" s="25"/>
      <c r="Q71" s="25"/>
      <c r="R71" s="25"/>
      <c r="S71" s="25"/>
      <c r="T71" s="25"/>
      <c r="U71" s="25"/>
      <c r="V71" s="25"/>
      <c r="W71" s="25"/>
      <c r="X71" s="25"/>
      <c r="Y71" s="25"/>
      <c r="Z71" s="25"/>
      <c r="AA71" s="25"/>
      <c r="AB71" s="25"/>
      <c r="AC71" s="25"/>
      <c r="AD71" s="25"/>
      <c r="AE71" s="25"/>
      <c r="AF71" s="25"/>
      <c r="AG71" s="25"/>
      <c r="AH71" s="25"/>
    </row>
    <row r="72" spans="1:34" x14ac:dyDescent="0.35">
      <c r="A72" s="25"/>
      <c r="B72" s="25"/>
      <c r="C72" s="25"/>
      <c r="D72" s="25"/>
      <c r="E72" s="25" t="s">
        <v>880</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row>
    <row r="73" spans="1:34" x14ac:dyDescent="0.3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row>
    <row r="74" spans="1:34" x14ac:dyDescent="0.35">
      <c r="A74" s="25"/>
      <c r="B74" s="25"/>
      <c r="C74" s="25"/>
      <c r="D74" s="25"/>
      <c r="E74" s="25" t="s">
        <v>881</v>
      </c>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row>
    <row r="75" spans="1:34" x14ac:dyDescent="0.3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row>
    <row r="76" spans="1:34" x14ac:dyDescent="0.35">
      <c r="A76" s="25"/>
      <c r="B76" s="25"/>
      <c r="C76" s="25"/>
      <c r="D76" s="25"/>
      <c r="E76" s="25" t="s">
        <v>882</v>
      </c>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row>
    <row r="77" spans="1:34" x14ac:dyDescent="0.3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row>
    <row r="78" spans="1:34" x14ac:dyDescent="0.35">
      <c r="A78" s="25" t="s">
        <v>883</v>
      </c>
      <c r="B78" s="25"/>
      <c r="C78" s="25"/>
      <c r="D78" s="25"/>
      <c r="E78" s="25" t="s">
        <v>884</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row>
    <row r="79" spans="1:34" x14ac:dyDescent="0.3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row>
    <row r="80" spans="1:34" ht="15" thickBot="1" x14ac:dyDescent="0.4">
      <c r="A80" s="25" t="s">
        <v>885</v>
      </c>
      <c r="B80" s="25"/>
      <c r="C80" s="25"/>
      <c r="D80" s="25"/>
      <c r="E80" s="448"/>
      <c r="F80" s="25" t="s">
        <v>886</v>
      </c>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row>
    <row r="81" spans="1:34" x14ac:dyDescent="0.3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row>
    <row r="82" spans="1:34" x14ac:dyDescent="0.35">
      <c r="A82" s="25" t="s">
        <v>887</v>
      </c>
      <c r="B82" s="25"/>
      <c r="C82" s="25"/>
      <c r="D82" s="25"/>
      <c r="E82" s="25" t="s">
        <v>667</v>
      </c>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row>
    <row r="83" spans="1:34" ht="15" thickBot="1" x14ac:dyDescent="0.4">
      <c r="A83" s="448" t="s">
        <v>667</v>
      </c>
      <c r="B83" s="448"/>
      <c r="C83" s="448"/>
      <c r="D83" s="448"/>
      <c r="E83" s="448"/>
      <c r="F83" s="448"/>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row>
    <row r="84" spans="1:34" ht="15" thickBot="1" x14ac:dyDescent="0.4">
      <c r="A84" s="448"/>
      <c r="B84" s="448"/>
      <c r="C84" s="448"/>
      <c r="D84" s="448"/>
      <c r="E84" s="448"/>
      <c r="F84" s="448"/>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row>
    <row r="85" spans="1:34" x14ac:dyDescent="0.3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row>
    <row r="86" spans="1:34" x14ac:dyDescent="0.3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row>
    <row r="87" spans="1:34" ht="15" thickBot="1" x14ac:dyDescent="0.4">
      <c r="A87" s="448"/>
      <c r="B87" s="448"/>
      <c r="C87" s="448"/>
      <c r="D87" s="25"/>
      <c r="E87" s="448"/>
      <c r="F87" s="448"/>
      <c r="G87" s="448"/>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row>
    <row r="88" spans="1:34" x14ac:dyDescent="0.35">
      <c r="A88" s="25" t="s">
        <v>888</v>
      </c>
      <c r="B88" s="25"/>
      <c r="C88" s="25"/>
      <c r="D88" s="25"/>
      <c r="E88" s="25" t="s">
        <v>364</v>
      </c>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row>
    <row r="89" spans="1:34" x14ac:dyDescent="0.35">
      <c r="A89" s="25" t="s">
        <v>889</v>
      </c>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row>
    <row r="90" spans="1:34"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row>
  </sheetData>
  <sheetProtection algorithmName="SHA-512" hashValue="raD+MKQgMRrjRO8PBaia66xg4R4R7/nqCwoakg5E6BI2+xbKxRpLkQi10N4aAPA/F7hVCB3845do8Nq++NJfZw==" saltValue="FlOV17dkOqhqTW7HZbrzhw==" spinCount="100000" sheet="1" objects="1" scenarios="1"/>
  <mergeCells count="38">
    <mergeCell ref="A1:K1"/>
    <mergeCell ref="A2:K2"/>
    <mergeCell ref="A4:K4"/>
    <mergeCell ref="F7:G7"/>
    <mergeCell ref="B9:E9"/>
    <mergeCell ref="G9:K9"/>
    <mergeCell ref="B10:E10"/>
    <mergeCell ref="G10:J10"/>
    <mergeCell ref="B11:D11"/>
    <mergeCell ref="G11:K11"/>
    <mergeCell ref="B12:D12"/>
    <mergeCell ref="G12:K12"/>
    <mergeCell ref="A24:J24"/>
    <mergeCell ref="D13:K13"/>
    <mergeCell ref="D14:K14"/>
    <mergeCell ref="D15:J15"/>
    <mergeCell ref="B17:D17"/>
    <mergeCell ref="G17:K17"/>
    <mergeCell ref="B18:D18"/>
    <mergeCell ref="G18:K18"/>
    <mergeCell ref="D19:K19"/>
    <mergeCell ref="D20:K20"/>
    <mergeCell ref="C21:F21"/>
    <mergeCell ref="C22:F22"/>
    <mergeCell ref="A23:J23"/>
    <mergeCell ref="B47:E47"/>
    <mergeCell ref="D26:J26"/>
    <mergeCell ref="A28:D28"/>
    <mergeCell ref="A29:D29"/>
    <mergeCell ref="A30:D30"/>
    <mergeCell ref="A31:D31"/>
    <mergeCell ref="A34:D34"/>
    <mergeCell ref="A35:D35"/>
    <mergeCell ref="D36:J36"/>
    <mergeCell ref="D37:J37"/>
    <mergeCell ref="A41:E41"/>
    <mergeCell ref="A42:E42"/>
    <mergeCell ref="B44:E44"/>
  </mergeCells>
  <pageMargins left="0.7" right="0.7" top="0.75" bottom="0.75" header="0.3" footer="0.3"/>
  <pageSetup scale="95" fitToHeight="0" orientation="portrait" horizontalDpi="1200" verticalDpi="1200" r:id="rId1"/>
  <headerFooter>
    <oddFooter>Page &amp;P of &amp;N</oddFooter>
  </headerFooter>
  <rowBreaks count="1" manualBreakCount="1">
    <brk id="4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84C2-797E-7642-90F7-341B340FBF37}">
  <sheetPr>
    <pageSetUpPr fitToPage="1"/>
  </sheetPr>
  <dimension ref="A1:AH90"/>
  <sheetViews>
    <sheetView zoomScaleNormal="100" workbookViewId="0">
      <selection activeCell="T37" sqref="T37"/>
    </sheetView>
  </sheetViews>
  <sheetFormatPr defaultColWidth="8.81640625" defaultRowHeight="14.5" x14ac:dyDescent="0.35"/>
  <cols>
    <col min="1" max="2" width="3.81640625" style="123" customWidth="1"/>
    <col min="3" max="3" width="27.81640625" style="123" customWidth="1"/>
    <col min="4" max="4" width="8.1796875" style="123" customWidth="1"/>
    <col min="5" max="5" width="7.1796875" style="123" customWidth="1"/>
    <col min="6" max="6" width="5.81640625" style="123" customWidth="1"/>
    <col min="7" max="7" width="20" style="123" customWidth="1"/>
    <col min="8" max="8" width="4.1796875" style="123" customWidth="1"/>
    <col min="9" max="9" width="4" style="123" customWidth="1"/>
    <col min="10" max="10" width="8.1796875" style="123" customWidth="1"/>
    <col min="11" max="11" width="3.453125" style="123" customWidth="1"/>
    <col min="12" max="16384" width="8.81640625" style="123"/>
  </cols>
  <sheetData>
    <row r="1" spans="1:34" s="25" customFormat="1" ht="15" customHeight="1" x14ac:dyDescent="0.3">
      <c r="A1" s="727" t="s">
        <v>0</v>
      </c>
      <c r="B1" s="727"/>
      <c r="C1" s="727"/>
      <c r="D1" s="727"/>
      <c r="E1" s="727"/>
      <c r="F1" s="727"/>
      <c r="G1" s="727"/>
      <c r="H1" s="727"/>
      <c r="I1" s="727"/>
      <c r="J1" s="727"/>
      <c r="K1" s="727"/>
      <c r="L1" s="107"/>
      <c r="M1" s="107"/>
      <c r="N1" s="107"/>
      <c r="O1" s="107"/>
    </row>
    <row r="2" spans="1:34" x14ac:dyDescent="0.35">
      <c r="A2" s="785" t="s">
        <v>890</v>
      </c>
      <c r="B2" s="804"/>
      <c r="C2" s="804"/>
      <c r="D2" s="804"/>
      <c r="E2" s="804"/>
      <c r="F2" s="804"/>
      <c r="G2" s="804"/>
      <c r="H2" s="804"/>
      <c r="I2" s="804"/>
      <c r="J2" s="804"/>
      <c r="K2" s="804"/>
      <c r="L2" s="25"/>
      <c r="M2" s="25"/>
      <c r="N2" s="25"/>
      <c r="O2" s="25"/>
      <c r="P2" s="25"/>
      <c r="Q2" s="25"/>
      <c r="R2" s="25"/>
      <c r="S2" s="25"/>
      <c r="T2" s="25"/>
      <c r="U2" s="25"/>
      <c r="V2" s="25"/>
      <c r="W2" s="25"/>
      <c r="X2" s="25"/>
      <c r="Y2" s="25"/>
      <c r="Z2" s="25"/>
      <c r="AA2" s="25"/>
      <c r="AB2" s="25"/>
      <c r="AC2" s="25"/>
      <c r="AD2" s="25"/>
      <c r="AE2" s="25"/>
      <c r="AF2" s="25"/>
      <c r="AG2" s="25"/>
      <c r="AH2" s="25"/>
    </row>
    <row r="3" spans="1:34" x14ac:dyDescent="0.35">
      <c r="A3" s="430"/>
      <c r="B3" s="444"/>
      <c r="C3" s="444"/>
      <c r="D3" s="444"/>
      <c r="E3" s="444"/>
      <c r="F3" s="444"/>
      <c r="G3" s="444"/>
      <c r="H3" s="444"/>
      <c r="I3" s="444"/>
      <c r="J3" s="444"/>
      <c r="K3" s="444"/>
      <c r="L3" s="25"/>
      <c r="M3" s="25"/>
      <c r="N3" s="25"/>
      <c r="O3" s="25"/>
      <c r="P3" s="25"/>
      <c r="Q3" s="25"/>
      <c r="R3" s="25"/>
      <c r="S3" s="25"/>
      <c r="T3" s="25"/>
      <c r="U3" s="25"/>
      <c r="V3" s="25"/>
      <c r="W3" s="25"/>
      <c r="X3" s="25"/>
      <c r="Y3" s="25"/>
      <c r="Z3" s="25"/>
      <c r="AA3" s="25"/>
      <c r="AB3" s="25"/>
      <c r="AC3" s="25"/>
      <c r="AD3" s="25"/>
      <c r="AE3" s="25"/>
      <c r="AF3" s="25"/>
      <c r="AG3" s="25"/>
      <c r="AH3" s="25"/>
    </row>
    <row r="4" spans="1:34" x14ac:dyDescent="0.35">
      <c r="A4" s="786" t="s">
        <v>891</v>
      </c>
      <c r="B4" s="805"/>
      <c r="C4" s="805"/>
      <c r="D4" s="805"/>
      <c r="E4" s="805"/>
      <c r="F4" s="805"/>
      <c r="G4" s="805"/>
      <c r="H4" s="805"/>
      <c r="I4" s="805"/>
      <c r="J4" s="805"/>
      <c r="K4" s="805"/>
      <c r="L4" s="25"/>
      <c r="M4" s="25"/>
      <c r="N4" s="25"/>
      <c r="O4" s="25"/>
      <c r="P4" s="25"/>
      <c r="Q4" s="25"/>
      <c r="R4" s="25"/>
      <c r="S4" s="25"/>
      <c r="T4" s="25"/>
      <c r="U4" s="25"/>
      <c r="V4" s="25"/>
      <c r="W4" s="25"/>
      <c r="X4" s="25"/>
      <c r="Y4" s="25"/>
      <c r="Z4" s="25"/>
      <c r="AA4" s="25"/>
      <c r="AB4" s="25"/>
      <c r="AC4" s="25"/>
      <c r="AD4" s="25"/>
      <c r="AE4" s="25"/>
      <c r="AF4" s="25"/>
      <c r="AG4" s="25"/>
      <c r="AH4" s="25"/>
    </row>
    <row r="5" spans="1:34" x14ac:dyDescent="0.3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x14ac:dyDescent="0.3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x14ac:dyDescent="0.35">
      <c r="A7" s="25"/>
      <c r="B7" s="25" t="s">
        <v>836</v>
      </c>
      <c r="C7" s="25"/>
      <c r="D7" s="82"/>
      <c r="E7" s="25" t="s">
        <v>837</v>
      </c>
      <c r="F7" s="806"/>
      <c r="G7" s="807"/>
      <c r="H7" s="25" t="s">
        <v>838</v>
      </c>
      <c r="I7" s="80"/>
      <c r="J7" s="25" t="s">
        <v>839</v>
      </c>
      <c r="K7" s="25"/>
      <c r="L7" s="25"/>
      <c r="M7" s="25"/>
      <c r="N7" s="25"/>
      <c r="O7" s="25"/>
      <c r="P7" s="25"/>
      <c r="Q7" s="25"/>
      <c r="R7" s="25"/>
      <c r="S7" s="25"/>
      <c r="T7" s="25"/>
      <c r="U7" s="25"/>
      <c r="V7" s="25"/>
      <c r="W7" s="25"/>
      <c r="X7" s="25"/>
      <c r="Y7" s="25"/>
      <c r="Z7" s="25"/>
      <c r="AA7" s="25"/>
      <c r="AB7" s="25"/>
      <c r="AC7" s="25"/>
      <c r="AD7" s="25"/>
      <c r="AE7" s="25"/>
      <c r="AF7" s="25"/>
      <c r="AG7" s="25"/>
      <c r="AH7" s="25"/>
    </row>
    <row r="8" spans="1:34" x14ac:dyDescent="0.3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row>
    <row r="9" spans="1:34" x14ac:dyDescent="0.35">
      <c r="A9" s="25" t="s">
        <v>840</v>
      </c>
      <c r="B9" s="808" t="s">
        <v>667</v>
      </c>
      <c r="C9" s="809"/>
      <c r="D9" s="809"/>
      <c r="E9" s="809"/>
      <c r="F9" s="25" t="s">
        <v>841</v>
      </c>
      <c r="G9" s="808"/>
      <c r="H9" s="808"/>
      <c r="I9" s="808"/>
      <c r="J9" s="808"/>
      <c r="K9" s="809"/>
      <c r="L9" s="25"/>
      <c r="M9" s="25"/>
      <c r="N9" s="25"/>
      <c r="O9" s="25"/>
      <c r="P9" s="25"/>
      <c r="Q9" s="25"/>
      <c r="R9" s="25"/>
      <c r="S9" s="25"/>
      <c r="T9" s="25"/>
      <c r="U9" s="25"/>
      <c r="V9" s="25"/>
      <c r="W9" s="25"/>
      <c r="X9" s="25"/>
      <c r="Y9" s="25"/>
      <c r="Z9" s="25"/>
      <c r="AA9" s="25"/>
      <c r="AB9" s="25"/>
      <c r="AC9" s="25"/>
      <c r="AD9" s="25"/>
      <c r="AE9" s="25"/>
      <c r="AF9" s="25"/>
      <c r="AG9" s="25"/>
      <c r="AH9" s="25"/>
    </row>
    <row r="10" spans="1:34" x14ac:dyDescent="0.35">
      <c r="A10" s="25"/>
      <c r="B10" s="798" t="s">
        <v>842</v>
      </c>
      <c r="C10" s="798"/>
      <c r="D10" s="798"/>
      <c r="E10" s="798"/>
      <c r="F10" s="25"/>
      <c r="G10" s="803" t="s">
        <v>658</v>
      </c>
      <c r="H10" s="803"/>
      <c r="I10" s="803"/>
      <c r="J10" s="803"/>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spans="1:34" x14ac:dyDescent="0.35">
      <c r="A11" s="25" t="s">
        <v>843</v>
      </c>
      <c r="B11" s="794" t="s">
        <v>667</v>
      </c>
      <c r="C11" s="795"/>
      <c r="D11" s="795"/>
      <c r="E11" s="25" t="s">
        <v>844</v>
      </c>
      <c r="F11" s="25"/>
      <c r="G11" s="794"/>
      <c r="H11" s="795"/>
      <c r="I11" s="795"/>
      <c r="J11" s="795"/>
      <c r="K11" s="79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x14ac:dyDescent="0.35">
      <c r="A12" s="25"/>
      <c r="B12" s="798" t="s">
        <v>863</v>
      </c>
      <c r="C12" s="798"/>
      <c r="D12" s="798"/>
      <c r="E12" s="25"/>
      <c r="F12" s="25"/>
      <c r="G12" s="798" t="s">
        <v>846</v>
      </c>
      <c r="H12" s="798"/>
      <c r="I12" s="798"/>
      <c r="J12" s="798"/>
      <c r="K12" s="798"/>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x14ac:dyDescent="0.35">
      <c r="A13" s="25" t="s">
        <v>847</v>
      </c>
      <c r="B13" s="25"/>
      <c r="C13" s="25"/>
      <c r="D13" s="791"/>
      <c r="E13" s="792"/>
      <c r="F13" s="792"/>
      <c r="G13" s="792"/>
      <c r="H13" s="792"/>
      <c r="I13" s="792"/>
      <c r="J13" s="792"/>
      <c r="K13" s="792"/>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x14ac:dyDescent="0.35">
      <c r="A14" s="25"/>
      <c r="B14" s="25"/>
      <c r="C14" s="25"/>
      <c r="D14" s="796" t="s">
        <v>848</v>
      </c>
      <c r="E14" s="797"/>
      <c r="F14" s="797"/>
      <c r="G14" s="797"/>
      <c r="H14" s="797"/>
      <c r="I14" s="797"/>
      <c r="J14" s="797"/>
      <c r="K14" s="797"/>
      <c r="L14" s="25"/>
      <c r="M14" s="25"/>
      <c r="N14" s="25"/>
      <c r="O14" s="25"/>
      <c r="P14" s="25"/>
      <c r="Q14" s="25"/>
      <c r="R14" s="25"/>
      <c r="S14" s="25"/>
      <c r="T14" s="25"/>
      <c r="U14" s="25"/>
      <c r="V14" s="25"/>
      <c r="W14" s="25"/>
      <c r="X14" s="25"/>
      <c r="Y14" s="25"/>
      <c r="Z14" s="25"/>
      <c r="AA14" s="25"/>
      <c r="AB14" s="25"/>
      <c r="AC14" s="25"/>
      <c r="AD14" s="25"/>
      <c r="AE14" s="25"/>
      <c r="AF14" s="25"/>
      <c r="AG14" s="25"/>
      <c r="AH14" s="25"/>
    </row>
    <row r="15" spans="1:34" x14ac:dyDescent="0.35">
      <c r="A15" s="25" t="s">
        <v>849</v>
      </c>
      <c r="B15" s="25"/>
      <c r="C15" s="25"/>
      <c r="D15" s="794"/>
      <c r="E15" s="795"/>
      <c r="F15" s="795"/>
      <c r="G15" s="795"/>
      <c r="H15" s="795"/>
      <c r="I15" s="795"/>
      <c r="J15" s="795"/>
      <c r="K15" s="25" t="s">
        <v>653</v>
      </c>
      <c r="L15" s="25"/>
      <c r="M15" s="25"/>
      <c r="N15" s="25"/>
      <c r="O15" s="25"/>
      <c r="P15" s="25"/>
      <c r="Q15" s="25"/>
      <c r="R15" s="25"/>
      <c r="S15" s="25"/>
      <c r="T15" s="25"/>
      <c r="U15" s="25"/>
      <c r="V15" s="25"/>
      <c r="W15" s="25"/>
      <c r="X15" s="25"/>
      <c r="Y15" s="25"/>
      <c r="Z15" s="25"/>
      <c r="AA15" s="25"/>
      <c r="AB15" s="25"/>
      <c r="AC15" s="25"/>
      <c r="AD15" s="25"/>
      <c r="AE15" s="25"/>
      <c r="AF15" s="25"/>
      <c r="AG15" s="25"/>
      <c r="AH15" s="25"/>
    </row>
    <row r="16" spans="1:34" x14ac:dyDescent="0.3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row>
    <row r="17" spans="1:34" x14ac:dyDescent="0.35">
      <c r="A17" s="25"/>
      <c r="B17" s="794" t="s">
        <v>667</v>
      </c>
      <c r="C17" s="795"/>
      <c r="D17" s="795"/>
      <c r="E17" s="25" t="s">
        <v>850</v>
      </c>
      <c r="F17" s="25"/>
      <c r="G17" s="794"/>
      <c r="H17" s="795"/>
      <c r="I17" s="795"/>
      <c r="J17" s="795"/>
      <c r="K17" s="79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4" x14ac:dyDescent="0.35">
      <c r="A18" s="25"/>
      <c r="B18" s="796" t="s">
        <v>842</v>
      </c>
      <c r="C18" s="796"/>
      <c r="D18" s="796"/>
      <c r="E18" s="25"/>
      <c r="F18" s="25"/>
      <c r="G18" s="796" t="s">
        <v>851</v>
      </c>
      <c r="H18" s="796"/>
      <c r="I18" s="796"/>
      <c r="J18" s="796"/>
      <c r="K18" s="796"/>
      <c r="L18" s="25"/>
      <c r="M18" s="25"/>
      <c r="N18" s="25"/>
      <c r="O18" s="25"/>
      <c r="P18" s="25"/>
      <c r="Q18" s="25"/>
      <c r="R18" s="25"/>
      <c r="S18" s="25"/>
      <c r="T18" s="25"/>
      <c r="U18" s="25"/>
      <c r="V18" s="25"/>
      <c r="W18" s="25"/>
      <c r="X18" s="25"/>
      <c r="Y18" s="25"/>
      <c r="Z18" s="25"/>
      <c r="AA18" s="25"/>
      <c r="AB18" s="25"/>
      <c r="AC18" s="25"/>
      <c r="AD18" s="25"/>
      <c r="AE18" s="25"/>
      <c r="AF18" s="25"/>
      <c r="AG18" s="25"/>
      <c r="AH18" s="25"/>
    </row>
    <row r="19" spans="1:34" x14ac:dyDescent="0.35">
      <c r="A19" s="25" t="s">
        <v>852</v>
      </c>
      <c r="B19" s="25"/>
      <c r="C19" s="25"/>
      <c r="D19" s="593"/>
      <c r="E19" s="799"/>
      <c r="F19" s="799"/>
      <c r="G19" s="799"/>
      <c r="H19" s="799"/>
      <c r="I19" s="799"/>
      <c r="J19" s="799"/>
      <c r="K19" s="799"/>
      <c r="L19" s="25"/>
      <c r="M19" s="25"/>
      <c r="N19" s="25"/>
      <c r="O19" s="25"/>
      <c r="P19" s="25"/>
      <c r="Q19" s="25"/>
      <c r="R19" s="25"/>
      <c r="S19" s="25"/>
      <c r="T19" s="25"/>
      <c r="U19" s="25"/>
      <c r="V19" s="25"/>
      <c r="W19" s="25"/>
      <c r="X19" s="25"/>
      <c r="Y19" s="25"/>
      <c r="Z19" s="25"/>
      <c r="AA19" s="25"/>
      <c r="AB19" s="25"/>
      <c r="AC19" s="25"/>
      <c r="AD19" s="25"/>
      <c r="AE19" s="25"/>
      <c r="AF19" s="25"/>
      <c r="AG19" s="25"/>
      <c r="AH19" s="25"/>
    </row>
    <row r="20" spans="1:34" x14ac:dyDescent="0.35">
      <c r="A20" s="25"/>
      <c r="B20" s="25"/>
      <c r="C20" s="25"/>
      <c r="D20" s="796" t="s">
        <v>853</v>
      </c>
      <c r="E20" s="796"/>
      <c r="F20" s="796"/>
      <c r="G20" s="796"/>
      <c r="H20" s="796"/>
      <c r="I20" s="796"/>
      <c r="J20" s="796"/>
      <c r="K20" s="796"/>
      <c r="L20" s="25"/>
      <c r="M20" s="25"/>
      <c r="N20" s="25"/>
      <c r="O20" s="25"/>
      <c r="P20" s="25"/>
      <c r="Q20" s="25"/>
      <c r="R20" s="25"/>
      <c r="S20" s="25"/>
      <c r="T20" s="25"/>
      <c r="U20" s="25"/>
      <c r="V20" s="25"/>
      <c r="W20" s="25"/>
      <c r="X20" s="25"/>
      <c r="Y20" s="25"/>
      <c r="Z20" s="25"/>
      <c r="AA20" s="25"/>
      <c r="AB20" s="25"/>
      <c r="AC20" s="25"/>
      <c r="AD20" s="25"/>
      <c r="AE20" s="25"/>
      <c r="AF20" s="25"/>
      <c r="AG20" s="25"/>
      <c r="AH20" s="25"/>
    </row>
    <row r="21" spans="1:34" x14ac:dyDescent="0.35">
      <c r="A21" s="25" t="s">
        <v>854</v>
      </c>
      <c r="B21" s="25"/>
      <c r="C21" s="794" t="s">
        <v>667</v>
      </c>
      <c r="D21" s="795"/>
      <c r="E21" s="795"/>
      <c r="F21" s="795"/>
      <c r="G21" s="25" t="s">
        <v>855</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row>
    <row r="22" spans="1:34" x14ac:dyDescent="0.35">
      <c r="A22" s="25"/>
      <c r="B22" s="25"/>
      <c r="C22" s="796" t="s">
        <v>856</v>
      </c>
      <c r="D22" s="796"/>
      <c r="E22" s="796"/>
      <c r="F22" s="796"/>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3" spans="1:34" x14ac:dyDescent="0.35">
      <c r="A23" s="794" t="s">
        <v>667</v>
      </c>
      <c r="B23" s="795"/>
      <c r="C23" s="795"/>
      <c r="D23" s="795"/>
      <c r="E23" s="795"/>
      <c r="F23" s="795"/>
      <c r="G23" s="795"/>
      <c r="H23" s="795"/>
      <c r="I23" s="795"/>
      <c r="J23" s="795"/>
      <c r="K23" s="25" t="s">
        <v>839</v>
      </c>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4" x14ac:dyDescent="0.35">
      <c r="A24" s="796" t="s">
        <v>857</v>
      </c>
      <c r="B24" s="797"/>
      <c r="C24" s="797"/>
      <c r="D24" s="797"/>
      <c r="E24" s="797"/>
      <c r="F24" s="797"/>
      <c r="G24" s="797"/>
      <c r="H24" s="797"/>
      <c r="I24" s="797"/>
      <c r="J24" s="797"/>
      <c r="K24" s="25"/>
      <c r="L24" s="25"/>
      <c r="M24" s="25"/>
      <c r="N24" s="25"/>
      <c r="O24" s="25"/>
      <c r="P24" s="25"/>
      <c r="Q24" s="25"/>
      <c r="R24" s="25"/>
      <c r="S24" s="25"/>
      <c r="T24" s="25"/>
      <c r="U24" s="25"/>
      <c r="V24" s="25"/>
      <c r="W24" s="25"/>
      <c r="X24" s="25"/>
      <c r="Y24" s="25"/>
      <c r="Z24" s="25"/>
      <c r="AA24" s="25"/>
      <c r="AB24" s="25"/>
      <c r="AC24" s="25"/>
      <c r="AD24" s="25"/>
      <c r="AE24" s="25"/>
      <c r="AF24" s="25"/>
      <c r="AG24" s="25"/>
      <c r="AH24" s="25"/>
    </row>
    <row r="25" spans="1:34" x14ac:dyDescent="0.3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1:34" x14ac:dyDescent="0.35">
      <c r="A26" s="25" t="s">
        <v>858</v>
      </c>
      <c r="B26" s="25"/>
      <c r="C26" s="25"/>
      <c r="D26" s="791"/>
      <c r="E26" s="793"/>
      <c r="F26" s="793"/>
      <c r="G26" s="793"/>
      <c r="H26" s="793"/>
      <c r="I26" s="793"/>
      <c r="J26" s="793"/>
      <c r="K26" s="25" t="s">
        <v>653</v>
      </c>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x14ac:dyDescent="0.35">
      <c r="A27" s="25"/>
      <c r="B27" s="25"/>
      <c r="C27" s="25"/>
      <c r="D27" s="25"/>
      <c r="E27" s="25"/>
      <c r="F27" s="25"/>
      <c r="G27" s="25" t="s">
        <v>667</v>
      </c>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1:34" x14ac:dyDescent="0.35">
      <c r="A28" s="794" t="s">
        <v>667</v>
      </c>
      <c r="B28" s="795"/>
      <c r="C28" s="795"/>
      <c r="D28" s="795"/>
      <c r="E28" s="25" t="s">
        <v>859</v>
      </c>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row>
    <row r="29" spans="1:34" x14ac:dyDescent="0.35">
      <c r="A29" s="796" t="s">
        <v>842</v>
      </c>
      <c r="B29" s="796"/>
      <c r="C29" s="796"/>
      <c r="D29" s="79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34" x14ac:dyDescent="0.35">
      <c r="A30" s="794"/>
      <c r="B30" s="795"/>
      <c r="C30" s="795"/>
      <c r="D30" s="795"/>
      <c r="E30" s="25" t="s">
        <v>860</v>
      </c>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row>
    <row r="31" spans="1:34" x14ac:dyDescent="0.35">
      <c r="A31" s="796" t="s">
        <v>863</v>
      </c>
      <c r="B31" s="797"/>
      <c r="C31" s="797"/>
      <c r="D31" s="79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row>
    <row r="32" spans="1:34" x14ac:dyDescent="0.35">
      <c r="A32" s="25" t="s">
        <v>861</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row>
    <row r="33" spans="1:34" x14ac:dyDescent="0.3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row>
    <row r="34" spans="1:34" x14ac:dyDescent="0.35">
      <c r="A34" s="791" t="s">
        <v>667</v>
      </c>
      <c r="B34" s="792"/>
      <c r="C34" s="792"/>
      <c r="D34" s="792"/>
      <c r="E34" s="25" t="s">
        <v>862</v>
      </c>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row>
    <row r="35" spans="1:34" x14ac:dyDescent="0.35">
      <c r="A35" s="798" t="s">
        <v>845</v>
      </c>
      <c r="B35" s="798"/>
      <c r="C35" s="798"/>
      <c r="D35" s="798"/>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row>
    <row r="36" spans="1:34" x14ac:dyDescent="0.35">
      <c r="A36" s="25"/>
      <c r="B36" s="25"/>
      <c r="C36" s="25" t="s">
        <v>864</v>
      </c>
      <c r="D36" s="794"/>
      <c r="E36" s="795"/>
      <c r="F36" s="795"/>
      <c r="G36" s="795"/>
      <c r="H36" s="795"/>
      <c r="I36" s="795"/>
      <c r="J36" s="795"/>
      <c r="K36" s="2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x14ac:dyDescent="0.35">
      <c r="A37" s="25"/>
      <c r="B37" s="25"/>
      <c r="C37" s="25"/>
      <c r="D37" s="798" t="s">
        <v>865</v>
      </c>
      <c r="E37" s="798"/>
      <c r="F37" s="798"/>
      <c r="G37" s="798"/>
      <c r="H37" s="798"/>
      <c r="I37" s="798"/>
      <c r="J37" s="798"/>
      <c r="K37" s="2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x14ac:dyDescent="0.35">
      <c r="A38" s="25" t="s">
        <v>866</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1:34" x14ac:dyDescent="0.3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x14ac:dyDescent="0.3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row>
    <row r="41" spans="1:34" x14ac:dyDescent="0.35">
      <c r="A41" s="593" t="s">
        <v>667</v>
      </c>
      <c r="B41" s="799"/>
      <c r="C41" s="799"/>
      <c r="D41" s="799"/>
      <c r="E41" s="799"/>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row>
    <row r="42" spans="1:34" x14ac:dyDescent="0.35">
      <c r="A42" s="800" t="s">
        <v>892</v>
      </c>
      <c r="B42" s="800"/>
      <c r="C42" s="800"/>
      <c r="D42" s="800"/>
      <c r="E42" s="800"/>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row>
    <row r="43" spans="1:34" x14ac:dyDescent="0.3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row>
    <row r="44" spans="1:34" x14ac:dyDescent="0.35">
      <c r="A44" s="25" t="s">
        <v>655</v>
      </c>
      <c r="B44" s="555"/>
      <c r="C44" s="555"/>
      <c r="D44" s="555"/>
      <c r="E44" s="55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row>
    <row r="45" spans="1:34" x14ac:dyDescent="0.35">
      <c r="A45" s="445"/>
      <c r="B45" s="446" t="s">
        <v>656</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x14ac:dyDescent="0.3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x14ac:dyDescent="0.35">
      <c r="A47" s="25" t="s">
        <v>868</v>
      </c>
      <c r="B47" s="791"/>
      <c r="C47" s="792"/>
      <c r="D47" s="792"/>
      <c r="E47" s="792"/>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row>
    <row r="48" spans="1:34" x14ac:dyDescent="0.35">
      <c r="A48" s="447"/>
      <c r="B48" s="132" t="s">
        <v>658</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row>
    <row r="49" spans="1:34" x14ac:dyDescent="0.3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row>
    <row r="50" spans="1:34" x14ac:dyDescent="0.3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row>
    <row r="51" spans="1:34" x14ac:dyDescent="0.3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1:34" x14ac:dyDescent="0.3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row>
    <row r="53" spans="1:34" x14ac:dyDescent="0.3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row>
    <row r="54" spans="1:34" x14ac:dyDescent="0.35">
      <c r="A54" s="25" t="s">
        <v>869</v>
      </c>
      <c r="B54" s="25"/>
      <c r="C54" s="25"/>
      <c r="D54" s="25"/>
      <c r="E54" s="25"/>
      <c r="F54" s="25"/>
      <c r="G54" s="25" t="s">
        <v>870</v>
      </c>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row>
    <row r="55" spans="1:34" x14ac:dyDescent="0.35">
      <c r="A55" s="25"/>
      <c r="B55" s="25"/>
      <c r="C55" s="25"/>
      <c r="D55" s="25"/>
      <c r="E55" s="25"/>
      <c r="F55" s="25"/>
      <c r="G55" s="25" t="s">
        <v>871</v>
      </c>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row>
    <row r="56" spans="1:34" x14ac:dyDescent="0.35">
      <c r="A56" s="25" t="s">
        <v>872</v>
      </c>
      <c r="B56" s="25"/>
      <c r="C56" s="25"/>
      <c r="D56" s="25"/>
      <c r="E56" s="25"/>
      <c r="F56" s="25"/>
      <c r="G56" s="25" t="s">
        <v>870</v>
      </c>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row>
    <row r="57" spans="1:34" x14ac:dyDescent="0.3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row>
    <row r="58" spans="1:34" x14ac:dyDescent="0.3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row>
    <row r="59" spans="1:34" ht="15" thickBot="1" x14ac:dyDescent="0.4">
      <c r="A59" s="25" t="s">
        <v>873</v>
      </c>
      <c r="B59" s="25"/>
      <c r="C59" s="448"/>
      <c r="D59" s="25" t="s">
        <v>874</v>
      </c>
      <c r="E59" s="25" t="s">
        <v>667</v>
      </c>
      <c r="F59" s="25"/>
      <c r="G59" s="25"/>
      <c r="H59" s="25" t="s">
        <v>838</v>
      </c>
      <c r="I59" s="448" t="s">
        <v>667</v>
      </c>
      <c r="J59" s="25" t="s">
        <v>875</v>
      </c>
      <c r="K59" s="25"/>
      <c r="L59" s="25"/>
      <c r="M59" s="25"/>
      <c r="N59" s="25"/>
      <c r="O59" s="25"/>
      <c r="P59" s="25"/>
      <c r="Q59" s="25"/>
      <c r="R59" s="25"/>
      <c r="S59" s="25"/>
      <c r="T59" s="25"/>
      <c r="U59" s="25"/>
      <c r="V59" s="25"/>
      <c r="W59" s="25"/>
      <c r="X59" s="25"/>
      <c r="Y59" s="25"/>
      <c r="Z59" s="25"/>
      <c r="AA59" s="25"/>
      <c r="AB59" s="25"/>
      <c r="AC59" s="25"/>
      <c r="AD59" s="25"/>
      <c r="AE59" s="25"/>
      <c r="AF59" s="25"/>
      <c r="AG59" s="25"/>
      <c r="AH59" s="25"/>
    </row>
    <row r="60" spans="1:34" x14ac:dyDescent="0.3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row>
    <row r="61" spans="1:34" ht="15" thickBot="1" x14ac:dyDescent="0.4">
      <c r="A61" s="25" t="s">
        <v>876</v>
      </c>
      <c r="B61" s="25"/>
      <c r="C61" s="25"/>
      <c r="D61" s="448"/>
      <c r="E61" s="448"/>
      <c r="F61" s="448" t="s">
        <v>667</v>
      </c>
      <c r="G61" s="448"/>
      <c r="H61" s="448"/>
      <c r="I61" s="448"/>
      <c r="J61" s="448"/>
      <c r="K61" s="25" t="s">
        <v>839</v>
      </c>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4" x14ac:dyDescent="0.3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row>
    <row r="63" spans="1:34" x14ac:dyDescent="0.35">
      <c r="A63" s="25" t="s">
        <v>877</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row>
    <row r="64" spans="1:34" x14ac:dyDescent="0.3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row>
    <row r="65" spans="1:34" x14ac:dyDescent="0.35">
      <c r="A65" s="25" t="s">
        <v>878</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row>
    <row r="66" spans="1:34" x14ac:dyDescent="0.3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row>
    <row r="67" spans="1:34" x14ac:dyDescent="0.3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row>
    <row r="68" spans="1:34" ht="15" thickBot="1" x14ac:dyDescent="0.4">
      <c r="A68" s="25"/>
      <c r="B68" s="25"/>
      <c r="C68" s="25"/>
      <c r="D68" s="25"/>
      <c r="E68" s="448"/>
      <c r="F68" s="448"/>
      <c r="G68" s="448"/>
      <c r="H68" s="448"/>
      <c r="I68" s="448"/>
      <c r="J68" s="448"/>
      <c r="K68" s="25"/>
      <c r="L68" s="25"/>
      <c r="M68" s="25"/>
      <c r="N68" s="25"/>
      <c r="O68" s="25"/>
      <c r="P68" s="25"/>
      <c r="Q68" s="25"/>
      <c r="R68" s="25"/>
      <c r="S68" s="25"/>
      <c r="T68" s="25"/>
      <c r="U68" s="25"/>
      <c r="V68" s="25"/>
      <c r="W68" s="25"/>
      <c r="X68" s="25"/>
      <c r="Y68" s="25"/>
      <c r="Z68" s="25"/>
      <c r="AA68" s="25"/>
      <c r="AB68" s="25"/>
      <c r="AC68" s="25"/>
      <c r="AD68" s="25"/>
      <c r="AE68" s="25"/>
      <c r="AF68" s="25"/>
      <c r="AG68" s="25"/>
      <c r="AH68" s="25"/>
    </row>
    <row r="69" spans="1:34" x14ac:dyDescent="0.35">
      <c r="A69" s="25"/>
      <c r="B69" s="25"/>
      <c r="C69" s="25"/>
      <c r="D69" s="25"/>
      <c r="E69" s="25" t="s">
        <v>815</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row>
    <row r="70" spans="1:34" x14ac:dyDescent="0.35">
      <c r="A70" s="25"/>
      <c r="B70" s="25"/>
      <c r="C70" s="25"/>
      <c r="D70" s="25"/>
      <c r="E70" s="25"/>
      <c r="F70" s="25"/>
      <c r="G70" s="25"/>
      <c r="H70" s="25"/>
      <c r="I70" s="25" t="s">
        <v>667</v>
      </c>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row>
    <row r="71" spans="1:34" ht="15" thickBot="1" x14ac:dyDescent="0.4">
      <c r="A71" s="449" t="s">
        <v>879</v>
      </c>
      <c r="B71" s="449"/>
      <c r="C71" s="449"/>
      <c r="D71" s="25"/>
      <c r="E71" s="448"/>
      <c r="F71" s="448"/>
      <c r="G71" s="448"/>
      <c r="H71" s="448"/>
      <c r="I71" s="448"/>
      <c r="J71" s="448"/>
      <c r="K71" s="25"/>
      <c r="L71" s="25"/>
      <c r="M71" s="25"/>
      <c r="N71" s="25"/>
      <c r="O71" s="25"/>
      <c r="P71" s="25"/>
      <c r="Q71" s="25"/>
      <c r="R71" s="25"/>
      <c r="S71" s="25"/>
      <c r="T71" s="25"/>
      <c r="U71" s="25"/>
      <c r="V71" s="25"/>
      <c r="W71" s="25"/>
      <c r="X71" s="25"/>
      <c r="Y71" s="25"/>
      <c r="Z71" s="25"/>
      <c r="AA71" s="25"/>
      <c r="AB71" s="25"/>
      <c r="AC71" s="25"/>
      <c r="AD71" s="25"/>
      <c r="AE71" s="25"/>
      <c r="AF71" s="25"/>
      <c r="AG71" s="25"/>
      <c r="AH71" s="25"/>
    </row>
    <row r="72" spans="1:34" x14ac:dyDescent="0.35">
      <c r="A72" s="25"/>
      <c r="B72" s="25"/>
      <c r="C72" s="25"/>
      <c r="D72" s="25"/>
      <c r="E72" s="25" t="s">
        <v>880</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row>
    <row r="73" spans="1:34" x14ac:dyDescent="0.3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row>
    <row r="74" spans="1:34" x14ac:dyDescent="0.35">
      <c r="A74" s="25"/>
      <c r="B74" s="25"/>
      <c r="C74" s="25"/>
      <c r="D74" s="25"/>
      <c r="E74" s="25" t="s">
        <v>881</v>
      </c>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row>
    <row r="75" spans="1:34" x14ac:dyDescent="0.3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row>
    <row r="76" spans="1:34" x14ac:dyDescent="0.35">
      <c r="A76" s="25"/>
      <c r="B76" s="25"/>
      <c r="C76" s="25"/>
      <c r="D76" s="25"/>
      <c r="E76" s="25" t="s">
        <v>882</v>
      </c>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row>
    <row r="77" spans="1:34" x14ac:dyDescent="0.3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row>
    <row r="78" spans="1:34" x14ac:dyDescent="0.35">
      <c r="A78" s="25" t="s">
        <v>883</v>
      </c>
      <c r="B78" s="25"/>
      <c r="C78" s="25"/>
      <c r="D78" s="25"/>
      <c r="E78" s="25" t="s">
        <v>884</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row>
    <row r="79" spans="1:34" x14ac:dyDescent="0.3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row>
    <row r="80" spans="1:34" ht="15" thickBot="1" x14ac:dyDescent="0.4">
      <c r="A80" s="25" t="s">
        <v>885</v>
      </c>
      <c r="B80" s="25"/>
      <c r="C80" s="25"/>
      <c r="D80" s="25"/>
      <c r="E80" s="448"/>
      <c r="F80" s="25" t="s">
        <v>886</v>
      </c>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row>
    <row r="81" spans="1:34" x14ac:dyDescent="0.3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row>
    <row r="82" spans="1:34" x14ac:dyDescent="0.35">
      <c r="A82" s="25" t="s">
        <v>887</v>
      </c>
      <c r="B82" s="25"/>
      <c r="C82" s="25"/>
      <c r="D82" s="25"/>
      <c r="E82" s="25" t="s">
        <v>667</v>
      </c>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row>
    <row r="83" spans="1:34" ht="15" thickBot="1" x14ac:dyDescent="0.4">
      <c r="A83" s="448" t="s">
        <v>667</v>
      </c>
      <c r="B83" s="448"/>
      <c r="C83" s="448"/>
      <c r="D83" s="448"/>
      <c r="E83" s="448"/>
      <c r="F83" s="448"/>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row>
    <row r="84" spans="1:34" ht="15" thickBot="1" x14ac:dyDescent="0.4">
      <c r="A84" s="448"/>
      <c r="B84" s="448"/>
      <c r="C84" s="448"/>
      <c r="D84" s="448"/>
      <c r="E84" s="448"/>
      <c r="F84" s="448"/>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row>
    <row r="85" spans="1:34" x14ac:dyDescent="0.3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row>
    <row r="86" spans="1:34" x14ac:dyDescent="0.3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row>
    <row r="87" spans="1:34" ht="15" thickBot="1" x14ac:dyDescent="0.4">
      <c r="A87" s="448"/>
      <c r="B87" s="448"/>
      <c r="C87" s="448"/>
      <c r="D87" s="25"/>
      <c r="E87" s="448"/>
      <c r="F87" s="448"/>
      <c r="G87" s="448"/>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row>
    <row r="88" spans="1:34" x14ac:dyDescent="0.35">
      <c r="A88" s="25" t="s">
        <v>888</v>
      </c>
      <c r="B88" s="25"/>
      <c r="C88" s="25"/>
      <c r="D88" s="25"/>
      <c r="E88" s="25" t="s">
        <v>364</v>
      </c>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row>
    <row r="89" spans="1:34" x14ac:dyDescent="0.35">
      <c r="A89" s="25" t="s">
        <v>889</v>
      </c>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row>
    <row r="90" spans="1:34"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row>
  </sheetData>
  <sheetProtection algorithmName="SHA-512" hashValue="7Z79Y1efRNTfBxBbggZOgwPmANqM2xxphGQOvlULORmSpM6BXSJFv9JGdUB3IFteMIpcZhmaPbqmdYqKJh5ozA==" saltValue="2sk+IUeIvJKAjZmg2KOkKQ==" spinCount="100000" sheet="1" objects="1" scenarios="1"/>
  <mergeCells count="38">
    <mergeCell ref="A1:K1"/>
    <mergeCell ref="A2:K2"/>
    <mergeCell ref="A4:K4"/>
    <mergeCell ref="F7:G7"/>
    <mergeCell ref="B9:E9"/>
    <mergeCell ref="G9:K9"/>
    <mergeCell ref="B10:E10"/>
    <mergeCell ref="G10:J10"/>
    <mergeCell ref="B11:D11"/>
    <mergeCell ref="G11:K11"/>
    <mergeCell ref="B12:D12"/>
    <mergeCell ref="G12:K12"/>
    <mergeCell ref="A24:J24"/>
    <mergeCell ref="D13:K13"/>
    <mergeCell ref="D14:K14"/>
    <mergeCell ref="D15:J15"/>
    <mergeCell ref="B17:D17"/>
    <mergeCell ref="G17:K17"/>
    <mergeCell ref="B18:D18"/>
    <mergeCell ref="G18:K18"/>
    <mergeCell ref="D19:K19"/>
    <mergeCell ref="D20:K20"/>
    <mergeCell ref="C21:F21"/>
    <mergeCell ref="C22:F22"/>
    <mergeCell ref="A23:J23"/>
    <mergeCell ref="B47:E47"/>
    <mergeCell ref="D26:J26"/>
    <mergeCell ref="A28:D28"/>
    <mergeCell ref="A29:D29"/>
    <mergeCell ref="A30:D30"/>
    <mergeCell ref="A31:D31"/>
    <mergeCell ref="A34:D34"/>
    <mergeCell ref="A35:D35"/>
    <mergeCell ref="D36:J36"/>
    <mergeCell ref="D37:J37"/>
    <mergeCell ref="A41:E41"/>
    <mergeCell ref="A42:E42"/>
    <mergeCell ref="B44:E44"/>
  </mergeCells>
  <pageMargins left="0.7" right="0.7" top="0.75" bottom="0.75" header="0.3" footer="0.3"/>
  <pageSetup scale="95" fitToHeight="0" orientation="portrait" horizontalDpi="1200" verticalDpi="1200" r:id="rId1"/>
  <headerFooter>
    <oddFooter>Page &amp;P of &amp;N</oddFooter>
  </headerFooter>
  <rowBreaks count="1" manualBreakCount="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7A4A4-5203-4FFC-9CE2-D8264CC20A2C}">
  <dimension ref="A1:A20"/>
  <sheetViews>
    <sheetView workbookViewId="0">
      <selection activeCell="B26" sqref="B26"/>
    </sheetView>
  </sheetViews>
  <sheetFormatPr defaultRowHeight="14.5" x14ac:dyDescent="0.35"/>
  <sheetData>
    <row r="1" spans="1:1" x14ac:dyDescent="0.35">
      <c r="A1" s="498" t="s">
        <v>1030</v>
      </c>
    </row>
    <row r="2" spans="1:1" x14ac:dyDescent="0.35">
      <c r="A2" t="s">
        <v>1031</v>
      </c>
    </row>
    <row r="3" spans="1:1" x14ac:dyDescent="0.35">
      <c r="A3" t="s">
        <v>1043</v>
      </c>
    </row>
    <row r="4" spans="1:1" x14ac:dyDescent="0.35">
      <c r="A4" t="s">
        <v>1044</v>
      </c>
    </row>
    <row r="5" spans="1:1" x14ac:dyDescent="0.35">
      <c r="A5" t="s">
        <v>1033</v>
      </c>
    </row>
    <row r="6" spans="1:1" x14ac:dyDescent="0.35">
      <c r="A6" t="s">
        <v>1039</v>
      </c>
    </row>
    <row r="7" spans="1:1" x14ac:dyDescent="0.35">
      <c r="A7" t="s">
        <v>1034</v>
      </c>
    </row>
    <row r="8" spans="1:1" x14ac:dyDescent="0.35">
      <c r="A8" t="s">
        <v>1032</v>
      </c>
    </row>
    <row r="9" spans="1:1" x14ac:dyDescent="0.35">
      <c r="A9" t="s">
        <v>1045</v>
      </c>
    </row>
    <row r="12" spans="1:1" x14ac:dyDescent="0.35">
      <c r="A12" s="498" t="s">
        <v>1035</v>
      </c>
    </row>
    <row r="13" spans="1:1" x14ac:dyDescent="0.35">
      <c r="A13" t="s">
        <v>1036</v>
      </c>
    </row>
    <row r="14" spans="1:1" x14ac:dyDescent="0.35">
      <c r="A14" t="s">
        <v>1040</v>
      </c>
    </row>
    <row r="15" spans="1:1" x14ac:dyDescent="0.35">
      <c r="A15" t="s">
        <v>1041</v>
      </c>
    </row>
    <row r="16" spans="1:1" x14ac:dyDescent="0.35">
      <c r="A16" t="s">
        <v>1038</v>
      </c>
    </row>
    <row r="17" spans="1:1" x14ac:dyDescent="0.35">
      <c r="A17" t="s">
        <v>1039</v>
      </c>
    </row>
    <row r="18" spans="1:1" x14ac:dyDescent="0.35">
      <c r="A18" t="s">
        <v>1037</v>
      </c>
    </row>
    <row r="19" spans="1:1" x14ac:dyDescent="0.35">
      <c r="A19" t="s">
        <v>1042</v>
      </c>
    </row>
    <row r="20" spans="1:1" x14ac:dyDescent="0.35">
      <c r="A20" t="s">
        <v>1045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771141C458834484767C57B78CE536" ma:contentTypeVersion="17" ma:contentTypeDescription="Create a new document." ma:contentTypeScope="" ma:versionID="abb21d624bc8aa6f92059730f34fd15d">
  <xsd:schema xmlns:xsd="http://www.w3.org/2001/XMLSchema" xmlns:xs="http://www.w3.org/2001/XMLSchema" xmlns:p="http://schemas.microsoft.com/office/2006/metadata/properties" xmlns:ns2="5915f39f-673f-46ee-bcc4-301e5e6b9243" xmlns:ns3="3689cc9e-a6de-4c01-bfc3-9404219882a3" xmlns:ns4="4494cc7c-873d-4c80-9650-25ed479db56e" targetNamespace="http://schemas.microsoft.com/office/2006/metadata/properties" ma:root="true" ma:fieldsID="2a4de7151dabad411a7bfd9d41155910" ns2:_="" ns3:_="" ns4:_="">
    <xsd:import namespace="5915f39f-673f-46ee-bcc4-301e5e6b9243"/>
    <xsd:import namespace="3689cc9e-a6de-4c01-bfc3-9404219882a3"/>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15f39f-673f-46ee-bcc4-301e5e6b9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89cc9e-a6de-4c01-bfc3-9404219882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45f6509-96f7-4aad-8e21-b6643fd74b83}" ma:internalName="TaxCatchAll" ma:showField="CatchAllData" ma:web="3689cc9e-a6de-4c01-bfc3-9404219882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94cc7c-873d-4c80-9650-25ed479db56e" xsi:nil="true"/>
    <lcf76f155ced4ddcb4097134ff3c332f xmlns="5915f39f-673f-46ee-bcc4-301e5e6b924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9A29C1-721B-4E5C-8411-A78082A9E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15f39f-673f-46ee-bcc4-301e5e6b9243"/>
    <ds:schemaRef ds:uri="3689cc9e-a6de-4c01-bfc3-9404219882a3"/>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E50D87-C517-4F78-8D0E-767624EAEFDB}">
  <ds:schemaRefs>
    <ds:schemaRef ds:uri="4494cc7c-873d-4c80-9650-25ed479db56e"/>
    <ds:schemaRef ds:uri="http://www.w3.org/XML/1998/namespace"/>
    <ds:schemaRef ds:uri="http://schemas.microsoft.com/office/2006/documentManagement/types"/>
    <ds:schemaRef ds:uri="3689cc9e-a6de-4c01-bfc3-9404219882a3"/>
    <ds:schemaRef ds:uri="http://purl.org/dc/dcmityp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915f39f-673f-46ee-bcc4-301e5e6b9243"/>
  </ds:schemaRefs>
</ds:datastoreItem>
</file>

<file path=customXml/itemProps3.xml><?xml version="1.0" encoding="utf-8"?>
<ds:datastoreItem xmlns:ds="http://schemas.openxmlformats.org/officeDocument/2006/customXml" ds:itemID="{EB0951E1-0096-4B56-BD33-1A71D33B14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27</vt:i4>
      </vt:variant>
    </vt:vector>
  </HeadingPairs>
  <TitlesOfParts>
    <vt:vector size="48" baseType="lpstr">
      <vt:lpstr>Cover Letter</vt:lpstr>
      <vt:lpstr>Instructions</vt:lpstr>
      <vt:lpstr>I. Applicant Info</vt:lpstr>
      <vt:lpstr>II. Site Info</vt:lpstr>
      <vt:lpstr>III. Prj. Description</vt:lpstr>
      <vt:lpstr>IV. Target Population</vt:lpstr>
      <vt:lpstr>V. Sources </vt:lpstr>
      <vt:lpstr>VI. Prj. Budget-Uses</vt:lpstr>
      <vt:lpstr>VII. Prj. Budget-Rehab</vt:lpstr>
      <vt:lpstr>VIII. Unit Mix &amp; Sales Revenue</vt:lpstr>
      <vt:lpstr>IX. Constrn. Disb. &amp; Fund</vt:lpstr>
      <vt:lpstr>X. Estimated Project Revenues</vt:lpstr>
      <vt:lpstr>XI. HOA Estimated Costs</vt:lpstr>
      <vt:lpstr>Certification &amp; Assurances</vt:lpstr>
      <vt:lpstr>Credit Authorization</vt:lpstr>
      <vt:lpstr>Questions</vt:lpstr>
      <vt:lpstr>Environmental Questionnaire</vt:lpstr>
      <vt:lpstr>Exhibit 8</vt:lpstr>
      <vt:lpstr>Market Analysis Affidavit</vt:lpstr>
      <vt:lpstr>Owner Developer Affidavit</vt:lpstr>
      <vt:lpstr>DataVal</vt:lpstr>
      <vt:lpstr>'Certification &amp; Assurances'!Print_Area</vt:lpstr>
      <vt:lpstr>'Environmental Questionnaire'!Print_Area</vt:lpstr>
      <vt:lpstr>'III. Prj. Description'!Print_Area</vt:lpstr>
      <vt:lpstr>Instructions!Print_Area</vt:lpstr>
      <vt:lpstr>Questions!Print_Area</vt:lpstr>
      <vt:lpstr>'VIII. Unit Mix &amp; Sales Revenue'!Print_Area</vt:lpstr>
      <vt:lpstr>'X. Estimated Project Revenues'!Print_Area</vt:lpstr>
      <vt:lpstr>'Certification &amp; Assurances'!Print_Titles</vt:lpstr>
      <vt:lpstr>'Cover Letter'!Print_Titles</vt:lpstr>
      <vt:lpstr>'Credit Authorization'!Print_Titles</vt:lpstr>
      <vt:lpstr>'Environmental Questionnaire'!Print_Titles</vt:lpstr>
      <vt:lpstr>'Exhibit 8'!Print_Titles</vt:lpstr>
      <vt:lpstr>'I. Applicant Info'!Print_Titles</vt:lpstr>
      <vt:lpstr>'II. Site Info'!Print_Titles</vt:lpstr>
      <vt:lpstr>'III. Prj. Description'!Print_Titles</vt:lpstr>
      <vt:lpstr>Instructions!Print_Titles</vt:lpstr>
      <vt:lpstr>'IV. Target Population'!Print_Titles</vt:lpstr>
      <vt:lpstr>'IX. Constrn. Disb. &amp; Fund'!Print_Titles</vt:lpstr>
      <vt:lpstr>'Market Analysis Affidavit'!Print_Titles</vt:lpstr>
      <vt:lpstr>'Owner Developer Affidavit'!Print_Titles</vt:lpstr>
      <vt:lpstr>Questions!Print_Titles</vt:lpstr>
      <vt:lpstr>'V. Sources '!Print_Titles</vt:lpstr>
      <vt:lpstr>'VI. Prj. Budget-Uses'!Print_Titles</vt:lpstr>
      <vt:lpstr>'VII. Prj. Budget-Rehab'!Print_Titles</vt:lpstr>
      <vt:lpstr>'VIII. Unit Mix &amp; Sales Revenue'!Print_Titles</vt:lpstr>
      <vt:lpstr>'X. Estimated Project Revenues'!Print_Titles</vt:lpstr>
      <vt:lpstr>'XI. HOA Estimated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Sery Berhanu</dc:creator>
  <cp:keywords/>
  <dc:description/>
  <cp:lastModifiedBy>Palmer, Albert H</cp:lastModifiedBy>
  <cp:revision/>
  <cp:lastPrinted>2021-02-02T22:54:46Z</cp:lastPrinted>
  <dcterms:created xsi:type="dcterms:W3CDTF">2020-06-25T19:39:54Z</dcterms:created>
  <dcterms:modified xsi:type="dcterms:W3CDTF">2025-03-10T18:56:44Z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0x010100DE771141C458834484767C57B78CE536</vt:lpwstr>
  </property>
  <property fmtid="{D5CDD505-2E9C-101B-9397-08002B2CF9AE}" pid="3" name="MediaServiceImageTags">
    <vt:lpwstr/>
  </property>
</Properties>
</file>