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hawaiioimt-my.sharepoint.com/personal/ryan_s_morita1_hawaii_gov/Documents/+++2026 Funding Round/FINAL/2026 Letter of Intent/"/>
    </mc:Choice>
  </mc:AlternateContent>
  <xr:revisionPtr revIDLastSave="86" documentId="8_{49D01C81-E338-4EC8-8D32-A17EFAA77A64}" xr6:coauthVersionLast="47" xr6:coauthVersionMax="47" xr10:uidLastSave="{6CA7D3E5-5F21-4871-9F48-681464A1F598}"/>
  <bookViews>
    <workbookView xWindow="-110" yWindow="-110" windowWidth="38620" windowHeight="21100" tabRatio="459" xr2:uid="{69427C01-7C8D-40D0-AC26-CB856AEADB25}"/>
  </bookViews>
  <sheets>
    <sheet name="Overview" sheetId="6" r:id="rId1"/>
    <sheet name="2026 Letter of Intent" sheetId="1" r:id="rId2"/>
    <sheet name="Application Fee Schedule" sheetId="2" r:id="rId3"/>
    <sheet name="Schedule of Important Events" sheetId="7" r:id="rId4"/>
    <sheet name="Sheet1" sheetId="5" state="hidden" r:id="rId5"/>
  </sheets>
  <externalReferences>
    <externalReference r:id="rId6"/>
    <externalReference r:id="rId7"/>
    <externalReference r:id="rId8"/>
  </externalReferences>
  <definedNames>
    <definedName name="BasisBoost" localSheetId="1">'[1]Names(DNU)'!$A$5:$A$6</definedName>
    <definedName name="BasisBoost" localSheetId="2">'[2]Names(DNU)'!$A$5:$A$6</definedName>
    <definedName name="BasisBoost" localSheetId="3">'[2]Names(DNU)'!$A$5:$A$6</definedName>
    <definedName name="BasisBoost">'[3]Names(DNU)'!$A$5:$A$6</definedName>
    <definedName name="BondType" localSheetId="1">'[1]Names(DNU)'!$A$29:$A$30</definedName>
    <definedName name="BondType" localSheetId="2">'[2]Names(DNU)'!$A$29:$A$30</definedName>
    <definedName name="BondType" localSheetId="3">'[2]Names(DNU)'!$A$29:$A$30</definedName>
    <definedName name="BondType">'[3]Names(DNU)'!$A$29:$A$30</definedName>
    <definedName name="NCAcq" localSheetId="1">'[1]Names(DNU)'!$A$22:$A$24</definedName>
    <definedName name="NCAcq" localSheetId="2">'[2]Names(DNU)'!$A$22:$A$24</definedName>
    <definedName name="NCAcq" localSheetId="3">'[2]Names(DNU)'!$A$22:$A$24</definedName>
    <definedName name="NCAcq">'[3]Names(DNU)'!$A$22:$A$24</definedName>
    <definedName name="_xlnm.Print_Area" localSheetId="1">'2026 Letter of Intent'!$A$1:$AN$54</definedName>
    <definedName name="_xlnm.Print_Area" localSheetId="2">'Application Fee Schedule'!$B$1:$F$16</definedName>
    <definedName name="_xlnm.Print_Area" localSheetId="0">Overview!$A$1:$K$50,Overview!$M$1:$W$50</definedName>
    <definedName name="_xlnm.Print_Area" localSheetId="3">'Schedule of Important Events'!$A$1:$E$18</definedName>
    <definedName name="Repayment" localSheetId="1">'[1]Names(DNU)'!$A$19:$A$20</definedName>
    <definedName name="Repayment" localSheetId="2">'[2]Names(DNU)'!$A$19:$A$20</definedName>
    <definedName name="Repayment" localSheetId="3">'[2]Names(DNU)'!$A$19:$A$20</definedName>
    <definedName name="Repayment">'[3]Names(DNU)'!$A$19:$A$20</definedName>
    <definedName name="SourceType" localSheetId="1">'[1]Names(DNU)'!$A$8:$A$9</definedName>
    <definedName name="SourceType" localSheetId="2">'[2]Names(DNU)'!$A$8:$A$9</definedName>
    <definedName name="SourceType" localSheetId="3">'[2]Names(DNU)'!$A$8:$A$9</definedName>
    <definedName name="SourceType">'[3]Names(DNU)'!$A$8:$A$9</definedName>
    <definedName name="X" localSheetId="1">'[1]Names(DNU)'!$A$26:$A$27</definedName>
    <definedName name="X" localSheetId="2">'[2]Names(DNU)'!$A$26:$A$27</definedName>
    <definedName name="X" localSheetId="3">'[2]Names(DNU)'!$A$26:$A$27</definedName>
    <definedName name="X">'[3]Names(DNU)'!$A$26:$A$27</definedName>
    <definedName name="YesNo" localSheetId="1">'[1]Names(DNU)'!$A$11:$A$12</definedName>
    <definedName name="YesNo" localSheetId="2">'[2]Names(DNU)'!$A$11:$A$12</definedName>
    <definedName name="YesNo" localSheetId="3">'[2]Names(DNU)'!$A$11:$A$12</definedName>
    <definedName name="YesNo">'[3]Names(DNU)'!$A$11:$A$12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1" l="1"/>
  <c r="U37" i="1"/>
  <c r="AB25" i="1"/>
  <c r="Q101" i="5"/>
  <c r="P101" i="5"/>
  <c r="O101" i="5"/>
  <c r="N101" i="5"/>
  <c r="M101" i="5"/>
  <c r="L101" i="5"/>
  <c r="K101" i="5"/>
  <c r="J101" i="5"/>
  <c r="I101" i="5"/>
  <c r="H101" i="5"/>
  <c r="G101" i="5"/>
  <c r="F101" i="5"/>
  <c r="E101" i="5"/>
  <c r="D101" i="5"/>
  <c r="C101" i="5"/>
  <c r="B101" i="5"/>
  <c r="N100" i="5"/>
  <c r="AB22" i="1" l="1"/>
  <c r="AK22" i="1" s="1"/>
  <c r="AB23" i="1"/>
  <c r="AJ23" i="1" s="1"/>
  <c r="AL25" i="1"/>
  <c r="AB24" i="1"/>
  <c r="AK24" i="1" s="1"/>
  <c r="AE13" i="1" l="1"/>
  <c r="AE14" i="1"/>
  <c r="AE15" i="1"/>
  <c r="AE16" i="1"/>
  <c r="AL13" i="1"/>
  <c r="AL14" i="1"/>
  <c r="AB15" i="1"/>
  <c r="Q39" i="1" l="1"/>
  <c r="AJ27" i="1" l="1"/>
  <c r="N34" i="1"/>
  <c r="AL27" i="1" l="1"/>
  <c r="AK27" i="1"/>
  <c r="AM27" i="1" l="1"/>
  <c r="R101" i="5" s="1"/>
  <c r="N36" i="1" l="1"/>
  <c r="R36" i="1"/>
  <c r="S36" i="1"/>
  <c r="T36" i="1"/>
  <c r="N37" i="1"/>
  <c r="R37" i="1"/>
  <c r="S37" i="1"/>
  <c r="T37" i="1"/>
</calcChain>
</file>

<file path=xl/sharedStrings.xml><?xml version="1.0" encoding="utf-8"?>
<sst xmlns="http://schemas.openxmlformats.org/spreadsheetml/2006/main" count="127" uniqueCount="97">
  <si>
    <t>INVOICE FOR PAYMENT</t>
  </si>
  <si>
    <t>APPLICANT INFORMATION:</t>
  </si>
  <si>
    <t>Project Name:</t>
  </si>
  <si>
    <t>FEE DESCRIPTION:</t>
  </si>
  <si>
    <t>HMMF</t>
  </si>
  <si>
    <t>LIHTC</t>
  </si>
  <si>
    <t>TOTAL</t>
  </si>
  <si>
    <t>RHRF</t>
  </si>
  <si>
    <t>LETTER OF INTENT</t>
  </si>
  <si>
    <t>Rental Housing Revolving Fund (RHRF)</t>
  </si>
  <si>
    <r>
      <t>Phone Number:</t>
    </r>
    <r>
      <rPr>
        <sz val="11"/>
        <color theme="1"/>
        <rFont val="Calibri"/>
        <family val="2"/>
        <scheme val="minor"/>
      </rPr>
      <t xml:space="preserve"> [Insert Phone]</t>
    </r>
  </si>
  <si>
    <r>
      <t>Email Address:</t>
    </r>
    <r>
      <rPr>
        <sz val="11"/>
        <color theme="1"/>
        <rFont val="Calibri"/>
        <family val="2"/>
        <scheme val="minor"/>
      </rPr>
      <t xml:space="preserve"> [Insert Email]</t>
    </r>
  </si>
  <si>
    <t>FUNDING PROGRAM</t>
  </si>
  <si>
    <t>Low-Income Housing Tax Credit Program (LIHTC) 4%</t>
  </si>
  <si>
    <t>Low-Income Housing Tax Credit Program (LIHTC) 9%</t>
  </si>
  <si>
    <t>APPLICATION FEE</t>
  </si>
  <si>
    <t>TOTAL FEES DUE:</t>
  </si>
  <si>
    <t>SIGNATURE:</t>
  </si>
  <si>
    <t>TITLE:</t>
  </si>
  <si>
    <t>PRINT FIRST &amp; LAST NAME:</t>
  </si>
  <si>
    <t>Project Owner Name (Applicant):</t>
  </si>
  <si>
    <t>Applicant Contact Name, Title:</t>
  </si>
  <si>
    <t>Applicant Phone Number:</t>
  </si>
  <si>
    <t>Applicant Email Address:</t>
  </si>
  <si>
    <t>Applicant Address:</t>
  </si>
  <si>
    <t>Estimated Total # of Units:</t>
  </si>
  <si>
    <t>Estimated FED LIHTC Amount:</t>
  </si>
  <si>
    <t>Estimated HMMF Amount (if applicable):</t>
  </si>
  <si>
    <t>Estimated RHRF Amount:</t>
  </si>
  <si>
    <t>Applicant:</t>
  </si>
  <si>
    <t>Applicant Phone #:</t>
  </si>
  <si>
    <t>Mailing Address:</t>
  </si>
  <si>
    <t>Hawaii Housing Finance and Development Corporation</t>
  </si>
  <si>
    <t>677 Queen Street, Suite 300</t>
  </si>
  <si>
    <t>Honolulu, Hawaii 96813</t>
  </si>
  <si>
    <t>Attach Cashier's Check Here.</t>
  </si>
  <si>
    <r>
      <t>APPLY (Mark "</t>
    </r>
    <r>
      <rPr>
        <b/>
        <sz val="12"/>
        <color theme="5" tint="-0.249977111117893"/>
        <rFont val="Times New Roman"/>
        <family val="1"/>
      </rPr>
      <t>X</t>
    </r>
    <r>
      <rPr>
        <b/>
        <sz val="10"/>
        <color theme="1"/>
        <rFont val="Times New Roman"/>
        <family val="1"/>
      </rPr>
      <t>")</t>
    </r>
  </si>
  <si>
    <r>
      <t>Project Island</t>
    </r>
    <r>
      <rPr>
        <b/>
        <sz val="11"/>
        <color theme="5" tint="-0.249977111117893"/>
        <rFont val="Times New Roman"/>
        <family val="1"/>
      </rPr>
      <t xml:space="preserve"> </t>
    </r>
    <r>
      <rPr>
        <b/>
        <sz val="10"/>
        <color theme="5" tint="-0.249977111117893"/>
        <rFont val="Times New Roman"/>
        <family val="1"/>
      </rPr>
      <t>(use drop down menu)</t>
    </r>
    <r>
      <rPr>
        <b/>
        <sz val="11"/>
        <color theme="1"/>
        <rFont val="Times New Roman"/>
        <family val="1"/>
      </rPr>
      <t>:</t>
    </r>
  </si>
  <si>
    <r>
      <t>Project Classification</t>
    </r>
    <r>
      <rPr>
        <b/>
        <sz val="11"/>
        <color theme="5" tint="-0.249977111117893"/>
        <rFont val="Times New Roman"/>
        <family val="1"/>
      </rPr>
      <t xml:space="preserve"> </t>
    </r>
    <r>
      <rPr>
        <b/>
        <sz val="10"/>
        <color theme="5" tint="-0.249977111117893"/>
        <rFont val="Times New Roman"/>
        <family val="1"/>
      </rPr>
      <t>(use drop down menu)</t>
    </r>
    <r>
      <rPr>
        <b/>
        <sz val="11"/>
        <color theme="1"/>
        <rFont val="Times New Roman"/>
        <family val="1"/>
      </rPr>
      <t>:</t>
    </r>
  </si>
  <si>
    <t>Applicant Contact Name:</t>
  </si>
  <si>
    <t>Applicant COUNTY, STATE, ZIP CODE:</t>
  </si>
  <si>
    <t>Please accept this Letter of Intent ("LOI") as our formal intent to apply for the Hawaii Housing Finance and Development Corporation ("HHFDC") 2026 Funding Round for the following program(s) and acknowledge the application fees associated with each program:</t>
  </si>
  <si>
    <t>Hula Mae Multi-family Bonds (HMMF)</t>
  </si>
  <si>
    <t>Attn:  FIN BRANCH</t>
  </si>
  <si>
    <r>
      <t xml:space="preserve">Please make </t>
    </r>
    <r>
      <rPr>
        <i/>
        <u/>
        <sz val="11"/>
        <color theme="1"/>
        <rFont val="Times New Roman"/>
        <family val="1"/>
      </rPr>
      <t>cashier's check</t>
    </r>
    <r>
      <rPr>
        <i/>
        <sz val="11"/>
        <color theme="1"/>
        <rFont val="Times New Roman"/>
        <family val="1"/>
      </rPr>
      <t xml:space="preserve"> payable to: </t>
    </r>
    <r>
      <rPr>
        <b/>
        <i/>
        <sz val="11"/>
        <color rgb="FF0070C0"/>
        <rFont val="Times New Roman"/>
        <family val="1"/>
      </rPr>
      <t>Hawaii Housing Finance and Development Corporation</t>
    </r>
  </si>
  <si>
    <t>DATE:</t>
  </si>
  <si>
    <t>Affordability Period:</t>
  </si>
  <si>
    <r>
      <t>Tenant Type</t>
    </r>
    <r>
      <rPr>
        <b/>
        <sz val="11"/>
        <color theme="5" tint="-0.249977111117893"/>
        <rFont val="Times New Roman"/>
        <family val="1"/>
      </rPr>
      <t xml:space="preserve"> </t>
    </r>
    <r>
      <rPr>
        <b/>
        <sz val="10"/>
        <color theme="5" tint="-0.249977111117893"/>
        <rFont val="Times New Roman"/>
        <family val="1"/>
      </rPr>
      <t>(use drop down menu)</t>
    </r>
    <r>
      <rPr>
        <b/>
        <sz val="11"/>
        <color theme="1"/>
        <rFont val="Times New Roman"/>
        <family val="1"/>
      </rPr>
      <t>:</t>
    </r>
  </si>
  <si>
    <t>Email Address:</t>
  </si>
  <si>
    <t>hhfdcapplications@hawaii.gov</t>
  </si>
  <si>
    <t>[  MAIL LOI to:  Hawaii Housing Finance and Development Corporation / 677 Queen St., Suite 300 /  HON, HI 96813 / Attn: FIN BRANCH  ]</t>
  </si>
  <si>
    <t>The Applicant acknowledges that failure to submit a fully completed and executed LOI by the designated deadline will result in disqualification from portal access and ineligibility to participate in the 2026 Funding Round.</t>
  </si>
  <si>
    <t>LIHTC Program:</t>
  </si>
  <si>
    <t>STATE OF HAWAII</t>
  </si>
  <si>
    <t>FEE SCHEDULE</t>
  </si>
  <si>
    <t>Program</t>
  </si>
  <si>
    <t>Application
Fees*</t>
  </si>
  <si>
    <t>Loan / 
Origination
Fee and Interest</t>
  </si>
  <si>
    <t>Administrative
Fee</t>
  </si>
  <si>
    <t>Compliance
Monitoring Fee</t>
  </si>
  <si>
    <t>Low-Income Housing Tax
Credit (LIHTC)</t>
  </si>
  <si>
    <t>$5,000
Initial Fee
Any Extension
or Modification Request subject
to a $5,000 Additional Fee</t>
  </si>
  <si>
    <t>N/A</t>
  </si>
  <si>
    <t>10% of first year's
federal LIHTC reservation amount shall be made
(good faith deposit)
80% of the good faith
deposit shall be retained as
an administrative fee (reference QAP for details)</t>
  </si>
  <si>
    <t>$25 per unit
per year for
all project units excluding the manager unit(s)</t>
  </si>
  <si>
    <t>Hula Mae Multi-Family (HMMF)</t>
  </si>
  <si>
    <t>$35 per unit
per year for
all project units excluding the manager unit(s)</t>
  </si>
  <si>
    <t>$2,000
Initial Fee
Any Extension
or Modification Request subject
to a $1,000 Additional Fee</t>
  </si>
  <si>
    <t>Origination Fee:  0.5% of loan amount
Interest:
Variable
depending on project needs</t>
  </si>
  <si>
    <t>Dwelling Unit Revolving Fund (DURF)</t>
  </si>
  <si>
    <t>Origination Fee:  Minimum of 1% of loan amount
Interest:
Minimum of 3% per annum</t>
  </si>
  <si>
    <t>Up to $2,500 per unit
(one-time fee)</t>
  </si>
  <si>
    <t>*All Consolidated Application Fees are non-refundable.</t>
  </si>
  <si>
    <t>2026 Consolidated Application</t>
  </si>
  <si>
    <r>
      <t xml:space="preserve">[  EMAIL LOI to:  </t>
    </r>
    <r>
      <rPr>
        <i/>
        <sz val="9"/>
        <rFont val="Times New Roman"/>
        <family val="1"/>
      </rPr>
      <t>hhfdcapplications@hawaii.gov</t>
    </r>
    <r>
      <rPr>
        <i/>
        <sz val="9"/>
        <color theme="1"/>
        <rFont val="Times New Roman"/>
        <family val="1"/>
      </rPr>
      <t xml:space="preserve">  ]</t>
    </r>
  </si>
  <si>
    <t>APPLICANT &amp; PROJECT INFORMATION</t>
  </si>
  <si>
    <t>SCHEDULE OF IMPORTANT EVENTS</t>
  </si>
  <si>
    <t>*All dates are subject to change by HHFDC.</t>
  </si>
  <si>
    <t>Years (for perpetual affordability, input "Perpetuity")</t>
  </si>
  <si>
    <t>TO APPLY FOR THE 2026 FUNDING ROUND</t>
  </si>
  <si>
    <r>
      <t xml:space="preserve">0.5% of the loan amount
(with a minimum of $50,000 and maximum of $100,000) payable at bond issuance
(one-time fee)
</t>
    </r>
    <r>
      <rPr>
        <b/>
        <sz val="11"/>
        <color theme="1"/>
        <rFont val="Times New Roman"/>
        <family val="1"/>
      </rPr>
      <t>and</t>
    </r>
    <r>
      <rPr>
        <sz val="11"/>
        <color theme="1"/>
        <rFont val="Times New Roman"/>
        <family val="1"/>
      </rPr>
      <t xml:space="preserve">
Annual administrative fee of 0.125% of the permanent multi-family loan amount</t>
    </r>
  </si>
  <si>
    <t>2026 Funding Round</t>
  </si>
  <si>
    <t>EVENTS</t>
  </si>
  <si>
    <t>2:00 p.m. HST</t>
  </si>
  <si>
    <t>Date*</t>
  </si>
  <si>
    <t>10:00 a.m. HST</t>
  </si>
  <si>
    <r>
      <t xml:space="preserve">Application Release Date – </t>
    </r>
    <r>
      <rPr>
        <i/>
        <sz val="12"/>
        <color theme="1"/>
        <rFont val="Times New Roman"/>
        <family val="1"/>
      </rPr>
      <t>2026 Consolidated Application</t>
    </r>
  </si>
  <si>
    <r>
      <t>Application Fee Due Date</t>
    </r>
    <r>
      <rPr>
        <sz val="12"/>
        <color theme="1"/>
        <rFont val="Times New Roman"/>
        <family val="1"/>
      </rPr>
      <t xml:space="preserve"> – </t>
    </r>
    <r>
      <rPr>
        <i/>
        <sz val="12"/>
        <color theme="1"/>
        <rFont val="Times New Roman"/>
        <family val="1"/>
      </rPr>
      <t>2026 Application Fee must be paid in full</t>
    </r>
  </si>
  <si>
    <r>
      <t xml:space="preserve">Training Date – </t>
    </r>
    <r>
      <rPr>
        <i/>
        <sz val="12"/>
        <color theme="1"/>
        <rFont val="Times New Roman"/>
        <family val="1"/>
      </rPr>
      <t>Applicants’ Mandatory Procorem Training for 2026 Funding Round Submission</t>
    </r>
  </si>
  <si>
    <r>
      <t xml:space="preserve">ConsolidatedApplication Submission Deadline – </t>
    </r>
    <r>
      <rPr>
        <i/>
        <sz val="12"/>
        <color theme="1"/>
        <rFont val="Times New Roman"/>
        <family val="1"/>
      </rPr>
      <t>2026 Consolidated Application for LIHTC, HMMF, and RHRF</t>
    </r>
  </si>
  <si>
    <r>
      <t xml:space="preserve">Letter of Intent Due Date – </t>
    </r>
    <r>
      <rPr>
        <i/>
        <sz val="12"/>
        <rFont val="Times New Roman"/>
        <family val="1"/>
      </rPr>
      <t>Mandatory Application intent for the 2026 Funding Round</t>
    </r>
  </si>
  <si>
    <t>Units</t>
  </si>
  <si>
    <r>
      <t>The Applicant further understands that the LOI must be submitted both via email and certified mail, and must be accompanied by full payment of the application fees for each funding program the Applicant intends to pursue. Payment must be made by cashier’s check payable to “</t>
    </r>
    <r>
      <rPr>
        <b/>
        <i/>
        <sz val="10"/>
        <color theme="4" tint="-0.249977111117893"/>
        <rFont val="Times New Roman"/>
        <family val="1"/>
      </rPr>
      <t>Hawaii Housing Finance and Development Corporation</t>
    </r>
    <r>
      <rPr>
        <sz val="10"/>
        <color theme="1"/>
        <rFont val="Times New Roman"/>
        <family val="1"/>
      </rPr>
      <t>,” and must include the completed Invoice of Payment.</t>
    </r>
  </si>
  <si>
    <r>
      <t xml:space="preserve">All required materials—including the LOI, payment, and invoice—must be received by HHFDC by </t>
    </r>
    <r>
      <rPr>
        <b/>
        <u/>
        <sz val="10"/>
        <color theme="1"/>
        <rFont val="Times New Roman"/>
        <family val="1"/>
      </rPr>
      <t>2:00 p.m. HST on Friday, January 16, 2026</t>
    </r>
    <r>
      <rPr>
        <sz val="10"/>
        <color theme="1"/>
        <rFont val="Times New Roman"/>
        <family val="1"/>
      </rPr>
      <t xml:space="preserve"> (“DEADLINE”) in order to activate access to the Procorem portal and proceed with the application process.</t>
    </r>
  </si>
  <si>
    <t>Submission of a Letter of Intent (LOI) is a required step to access HHFDC’s Procorem online portal, the official platform for submitting applications for the 2026 Funding Round. A separate LOI must be submitted for each LIHTC program. For example, if an applicant seeks both 4% and 9% LIHTC for the same project, two distinct LOIs are required.</t>
  </si>
  <si>
    <t>Total Fees Collected</t>
  </si>
  <si>
    <t>+SELECT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</si>
</sst>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2" formatCode="_(&quot;$&quot;* #,##0_);_(&quot;$&quot;* \(#,##0\);_(&quot;$&quot;* &quot;-&quot;_);_(@_)"/>
    <numFmt numFmtId="44" formatCode="_(&quot;$&quot;* #,##0.00_);_(&quot;$&quot;* \(#,##0.00\);_(&quot;$&quot;* &quot;-&quot;??_);_(@_)"/>
    <numFmt numFmtId="164" formatCode="&quot;$&quot;#,##0"/>
    <numFmt numFmtId="165" formatCode="[&lt;=9999999]###\-####;\(###\)\ ###\-####"/>
    <numFmt numFmtId="166" formatCode="m/d/yy;@"/>
    <numFmt numFmtId="167" formatCode="#,##0\ &quot;yrs&quot;"/>
    <numFmt numFmtId="168" formatCode="#,##0\ &quot;units&quot;"/>
    <numFmt numFmtId="169" formatCode="&quot;LIHTC&quot;\ 0%"/>
    <numFmt numFmtId="170" formatCode="[$-F800]dddd\,\ mmmm\ dd\,\ yyyy"/>
  </numFmts>
  <fonts count="50" x14ac:knownFonts="1">
    <font>
      <sz val="11"/>
      <color theme="1"/>
      <name val="Calibri"/>
      <family val="2"/>
      <scheme val="minor"/>
    </font>
    <font>
      <b/>
      <sz val="11"/>
      <color theme="1"/>
      <name val="Calibri"/>
      <family val="2"/>
      <scheme val="minor"/>
    </font>
    <font>
      <b/>
      <sz val="8"/>
      <color theme="0"/>
      <name val="Arial"/>
      <family val="2"/>
    </font>
    <font>
      <b/>
      <u/>
      <sz val="8"/>
      <color theme="1"/>
      <name val="Arial"/>
      <family val="2"/>
    </font>
    <font>
      <sz val="12"/>
      <color theme="1"/>
      <name val="Times New Roman"/>
      <family val="1"/>
    </font>
    <font>
      <b/>
      <sz val="11"/>
      <color theme="1"/>
      <name val="Times New Roman"/>
      <family val="1"/>
    </font>
    <font>
      <sz val="12"/>
      <color theme="1"/>
      <name val="Arial"/>
      <family val="2"/>
    </font>
    <font>
      <b/>
      <sz val="5"/>
      <color theme="1"/>
      <name val="Arial"/>
      <family val="2"/>
    </font>
    <font>
      <vertAlign val="superscript"/>
      <sz val="12"/>
      <color theme="1"/>
      <name val="Arial"/>
      <family val="2"/>
    </font>
    <font>
      <sz val="14"/>
      <color theme="1"/>
      <name val="Times New Roman"/>
      <family val="1"/>
    </font>
    <font>
      <b/>
      <sz val="14"/>
      <color theme="1"/>
      <name val="Times New Roman"/>
      <family val="1"/>
    </font>
    <font>
      <b/>
      <sz val="12"/>
      <color theme="1"/>
      <name val="Times New Roman"/>
      <family val="1"/>
    </font>
    <font>
      <b/>
      <u/>
      <sz val="8"/>
      <color theme="1"/>
      <name val="Times New Roman"/>
      <family val="1"/>
    </font>
    <font>
      <i/>
      <sz val="10"/>
      <color theme="1"/>
      <name val="Times New Roman"/>
      <family val="1"/>
    </font>
    <font>
      <b/>
      <i/>
      <sz val="10"/>
      <color theme="1"/>
      <name val="Times New Roman"/>
      <family val="1"/>
    </font>
    <font>
      <sz val="11"/>
      <color theme="1"/>
      <name val="Times New Roman"/>
      <family val="1"/>
    </font>
    <font>
      <i/>
      <sz val="12"/>
      <color theme="1"/>
      <name val="Times New Roman"/>
      <family val="1"/>
    </font>
    <font>
      <sz val="10"/>
      <color theme="1"/>
      <name val="Times New Roman"/>
      <family val="1"/>
    </font>
    <font>
      <i/>
      <sz val="11"/>
      <color theme="1"/>
      <name val="Times New Roman"/>
      <family val="1"/>
    </font>
    <font>
      <b/>
      <sz val="12"/>
      <color theme="5" tint="-0.249977111117893"/>
      <name val="Times New Roman"/>
      <family val="1"/>
    </font>
    <font>
      <vertAlign val="superscript"/>
      <sz val="12"/>
      <color theme="1"/>
      <name val="Times New Roman"/>
      <family val="1"/>
    </font>
    <font>
      <i/>
      <sz val="10"/>
      <color theme="1"/>
      <name val="Script MT Bold"/>
      <family val="4"/>
    </font>
    <font>
      <b/>
      <sz val="13.5"/>
      <color theme="1"/>
      <name val="Calibri"/>
      <family val="2"/>
      <scheme val="minor"/>
    </font>
    <font>
      <b/>
      <sz val="10"/>
      <name val="Times New Roman"/>
      <family val="1"/>
    </font>
    <font>
      <b/>
      <sz val="11"/>
      <color theme="5" tint="-0.249977111117893"/>
      <name val="Times New Roman"/>
      <family val="1"/>
    </font>
    <font>
      <b/>
      <sz val="10"/>
      <color theme="1"/>
      <name val="Times New Roman"/>
      <family val="1"/>
    </font>
    <font>
      <b/>
      <sz val="10"/>
      <color theme="5" tint="-0.249977111117893"/>
      <name val="Times New Roman"/>
      <family val="1"/>
    </font>
    <font>
      <sz val="8"/>
      <name val="Calibri"/>
      <family val="2"/>
      <scheme val="minor"/>
    </font>
    <font>
      <b/>
      <sz val="12"/>
      <color theme="0"/>
      <name val="Times New Roman"/>
      <family val="1"/>
    </font>
    <font>
      <b/>
      <i/>
      <sz val="11"/>
      <color rgb="FF0070C0"/>
      <name val="Times New Roman"/>
      <family val="1"/>
    </font>
    <font>
      <b/>
      <i/>
      <sz val="10"/>
      <color rgb="FF0000FF"/>
      <name val="Times New Roman"/>
      <family val="1"/>
    </font>
    <font>
      <i/>
      <sz val="10"/>
      <color rgb="FF0000FF"/>
      <name val="Times New Roman"/>
      <family val="1"/>
    </font>
    <font>
      <i/>
      <u/>
      <sz val="11"/>
      <color theme="1"/>
      <name val="Times New Roman"/>
      <family val="1"/>
    </font>
    <font>
      <i/>
      <sz val="20"/>
      <color theme="1"/>
      <name val="Script MT Bold"/>
      <family val="4"/>
    </font>
    <font>
      <i/>
      <sz val="10"/>
      <name val="Times New Roman"/>
      <family val="1"/>
    </font>
    <font>
      <u/>
      <sz val="11"/>
      <color theme="10"/>
      <name val="Calibri"/>
      <family val="2"/>
      <scheme val="minor"/>
    </font>
    <font>
      <i/>
      <sz val="12"/>
      <color theme="1"/>
      <name val="Arial"/>
      <family val="2"/>
    </font>
    <font>
      <sz val="9"/>
      <color theme="1"/>
      <name val="Times New Roman"/>
      <family val="1"/>
    </font>
    <font>
      <i/>
      <sz val="9"/>
      <color theme="1"/>
      <name val="Times New Roman"/>
      <family val="1"/>
    </font>
    <font>
      <i/>
      <sz val="11"/>
      <color theme="1"/>
      <name val="Script MT Bold"/>
      <family val="4"/>
    </font>
    <font>
      <b/>
      <i/>
      <sz val="11"/>
      <color theme="1"/>
      <name val="Arial"/>
      <family val="2"/>
    </font>
    <font>
      <i/>
      <sz val="12"/>
      <color rgb="FFFF0000"/>
      <name val="Times New Roman"/>
      <family val="1"/>
    </font>
    <font>
      <b/>
      <i/>
      <u/>
      <sz val="10"/>
      <color theme="4" tint="-0.249977111117893"/>
      <name val="Times New Roman"/>
      <family val="1"/>
    </font>
    <font>
      <i/>
      <sz val="9"/>
      <name val="Times New Roman"/>
      <family val="1"/>
    </font>
    <font>
      <b/>
      <sz val="12"/>
      <name val="Times New Roman"/>
      <family val="1"/>
    </font>
    <font>
      <sz val="11"/>
      <color rgb="FFFF0000"/>
      <name val="Times New Roman"/>
      <family val="1"/>
    </font>
    <font>
      <i/>
      <sz val="12"/>
      <name val="Times New Roman"/>
      <family val="1"/>
    </font>
    <font>
      <b/>
      <u/>
      <sz val="10"/>
      <color rgb="FFFF0000"/>
      <name val="Times New Roman"/>
      <family val="1"/>
    </font>
    <font>
      <b/>
      <i/>
      <sz val="10"/>
      <color theme="4" tint="-0.249977111117893"/>
      <name val="Times New Roman"/>
      <family val="1"/>
    </font>
    <font>
      <b/>
      <u/>
      <sz val="10"/>
      <color theme="1"/>
      <name val="Times New Roman"/>
      <family val="1"/>
    </font>
  </fonts>
  <fills count="8">
    <fill>
      <patternFill patternType="none"/>
    </fill>
    <fill>
      <patternFill patternType="gray125"/>
    </fill>
    <fill>
      <patternFill patternType="solid">
        <fgColor theme="0" tint="-4.9989318521683403E-2"/>
        <bgColor indexed="64"/>
      </patternFill>
    </fill>
    <fill>
      <patternFill patternType="solid">
        <fgColor rgb="FFD6DCE4"/>
        <bgColor indexed="64"/>
      </patternFill>
    </fill>
    <fill>
      <patternFill patternType="darkTrellis"/>
    </fill>
    <fill>
      <patternFill patternType="solid">
        <fgColor theme="1"/>
        <bgColor indexed="64"/>
      </patternFill>
    </fill>
    <fill>
      <patternFill patternType="solid">
        <fgColor theme="0"/>
        <bgColor indexed="64"/>
      </patternFill>
    </fill>
    <fill>
      <patternFill patternType="gray0625"/>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hair">
        <color theme="1" tint="0.499984740745262"/>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s>
  <cellStyleXfs count="2">
    <xf numFmtId="0" fontId="0" fillId="0" borderId="0"/>
    <xf numFmtId="0" fontId="35" fillId="0" borderId="0" applyNumberFormat="0" applyFill="0" applyBorder="0" applyAlignment="0" applyProtection="0"/>
  </cellStyleXfs>
  <cellXfs count="210">
    <xf numFmtId="0" fontId="0" fillId="0" borderId="0" xfId="0"/>
    <xf numFmtId="0" fontId="4" fillId="0" borderId="0" xfId="0" applyFont="1" applyProtection="1">
      <protection hidden="1"/>
    </xf>
    <xf numFmtId="0" fontId="15" fillId="0" borderId="1" xfId="0" applyFont="1" applyBorder="1" applyAlignment="1" applyProtection="1">
      <alignment vertical="top"/>
      <protection hidden="1"/>
    </xf>
    <xf numFmtId="0" fontId="15" fillId="0" borderId="1" xfId="0" applyFont="1" applyBorder="1" applyAlignment="1" applyProtection="1">
      <alignment vertical="top" wrapText="1"/>
      <protection hidden="1"/>
    </xf>
    <xf numFmtId="0" fontId="0" fillId="0" borderId="0" xfId="0" applyProtection="1">
      <protection hidden="1"/>
    </xf>
    <xf numFmtId="0" fontId="15" fillId="0" borderId="0" xfId="0" applyFont="1" applyProtection="1">
      <protection hidden="1"/>
    </xf>
    <xf numFmtId="0" fontId="0" fillId="0" borderId="0" xfId="0" applyAlignment="1" applyProtection="1">
      <alignment horizontal="left" vertical="center" indent="1"/>
      <protection hidden="1"/>
    </xf>
    <xf numFmtId="0" fontId="14" fillId="0" borderId="0" xfId="0" applyFont="1" applyAlignment="1" applyProtection="1">
      <alignment horizontal="left" vertical="top"/>
      <protection hidden="1"/>
    </xf>
    <xf numFmtId="0" fontId="1" fillId="0" borderId="0" xfId="0" applyFont="1" applyAlignment="1" applyProtection="1">
      <alignment horizontal="left" vertical="center" indent="1"/>
      <protection hidden="1"/>
    </xf>
    <xf numFmtId="0" fontId="4" fillId="0" borderId="11" xfId="0" applyFont="1" applyBorder="1" applyProtection="1">
      <protection hidden="1"/>
    </xf>
    <xf numFmtId="0" fontId="4" fillId="0" borderId="8" xfId="0" applyFont="1" applyBorder="1" applyProtection="1">
      <protection hidden="1"/>
    </xf>
    <xf numFmtId="44" fontId="4" fillId="0" borderId="13" xfId="0" applyNumberFormat="1" applyFont="1" applyBorder="1" applyProtection="1">
      <protection hidden="1"/>
    </xf>
    <xf numFmtId="42" fontId="4" fillId="0" borderId="13" xfId="0" applyNumberFormat="1" applyFont="1" applyBorder="1" applyProtection="1">
      <protection hidden="1"/>
    </xf>
    <xf numFmtId="42" fontId="11" fillId="0" borderId="13" xfId="0" applyNumberFormat="1" applyFont="1" applyBorder="1" applyProtection="1">
      <protection hidden="1"/>
    </xf>
    <xf numFmtId="0" fontId="11" fillId="0" borderId="6" xfId="0" applyFont="1" applyBorder="1" applyAlignment="1" applyProtection="1">
      <alignment horizontal="left" vertical="center"/>
      <protection hidden="1"/>
    </xf>
    <xf numFmtId="42" fontId="11" fillId="0" borderId="7" xfId="0" applyNumberFormat="1" applyFont="1" applyBorder="1" applyProtection="1">
      <protection hidden="1"/>
    </xf>
    <xf numFmtId="44" fontId="11" fillId="0" borderId="7" xfId="0" applyNumberFormat="1" applyFont="1" applyBorder="1" applyProtection="1">
      <protection hidden="1"/>
    </xf>
    <xf numFmtId="0" fontId="4" fillId="0" borderId="7" xfId="0" applyFont="1" applyBorder="1" applyProtection="1">
      <protection hidden="1"/>
    </xf>
    <xf numFmtId="42" fontId="4" fillId="0" borderId="7" xfId="0" applyNumberFormat="1" applyFont="1" applyBorder="1" applyProtection="1">
      <protection hidden="1"/>
    </xf>
    <xf numFmtId="0" fontId="11" fillId="0" borderId="0" xfId="0" applyFont="1" applyProtection="1">
      <protection hidden="1"/>
    </xf>
    <xf numFmtId="0" fontId="4" fillId="0" borderId="6" xfId="0" applyFont="1" applyBorder="1" applyProtection="1">
      <protection hidden="1"/>
    </xf>
    <xf numFmtId="0" fontId="4" fillId="0" borderId="9" xfId="0" applyFont="1" applyBorder="1" applyProtection="1">
      <protection hidden="1"/>
    </xf>
    <xf numFmtId="42" fontId="4" fillId="0" borderId="9" xfId="0" applyNumberFormat="1" applyFont="1" applyBorder="1" applyProtection="1">
      <protection hidden="1"/>
    </xf>
    <xf numFmtId="42" fontId="11" fillId="0" borderId="9" xfId="0" applyNumberFormat="1" applyFont="1" applyBorder="1" applyProtection="1">
      <protection hidden="1"/>
    </xf>
    <xf numFmtId="0" fontId="15" fillId="0" borderId="2" xfId="0" applyFont="1" applyBorder="1" applyProtection="1">
      <protection hidden="1"/>
    </xf>
    <xf numFmtId="0" fontId="15" fillId="0" borderId="3" xfId="0" applyFont="1" applyBorder="1" applyProtection="1">
      <protection hidden="1"/>
    </xf>
    <xf numFmtId="44" fontId="5" fillId="0" borderId="5" xfId="0" applyNumberFormat="1" applyFont="1" applyBorder="1" applyProtection="1">
      <protection hidden="1"/>
    </xf>
    <xf numFmtId="0" fontId="22" fillId="0" borderId="0" xfId="0" applyFont="1" applyAlignment="1" applyProtection="1">
      <alignment vertical="center"/>
      <protection hidden="1"/>
    </xf>
    <xf numFmtId="0" fontId="5" fillId="0" borderId="2" xfId="0" applyFont="1" applyBorder="1" applyAlignment="1" applyProtection="1">
      <alignment horizontal="left" vertical="center"/>
      <protection hidden="1"/>
    </xf>
    <xf numFmtId="0" fontId="5" fillId="0" borderId="3" xfId="0" applyFont="1" applyBorder="1" applyAlignment="1" applyProtection="1">
      <alignment horizontal="left" vertical="center"/>
      <protection hidden="1"/>
    </xf>
    <xf numFmtId="5" fontId="5" fillId="0" borderId="3" xfId="0" applyNumberFormat="1" applyFont="1" applyBorder="1" applyAlignment="1" applyProtection="1">
      <alignment vertical="center" wrapText="1"/>
      <protection hidden="1"/>
    </xf>
    <xf numFmtId="42" fontId="5" fillId="0" borderId="4" xfId="0" applyNumberFormat="1" applyFont="1" applyBorder="1" applyAlignment="1" applyProtection="1">
      <alignment vertical="center" wrapText="1"/>
      <protection hidden="1"/>
    </xf>
    <xf numFmtId="0" fontId="28" fillId="5" borderId="8" xfId="0" applyFont="1" applyFill="1" applyBorder="1" applyAlignment="1" applyProtection="1">
      <alignment horizontal="left" vertical="center"/>
      <protection hidden="1"/>
    </xf>
    <xf numFmtId="5" fontId="28" fillId="5" borderId="8" xfId="0" applyNumberFormat="1" applyFont="1" applyFill="1" applyBorder="1" applyAlignment="1" applyProtection="1">
      <alignment vertical="center" wrapText="1"/>
      <protection hidden="1"/>
    </xf>
    <xf numFmtId="42" fontId="28" fillId="5" borderId="12" xfId="0" applyNumberFormat="1" applyFont="1" applyFill="1" applyBorder="1" applyAlignment="1" applyProtection="1">
      <alignment vertical="center" wrapText="1"/>
      <protection hidden="1"/>
    </xf>
    <xf numFmtId="42" fontId="28" fillId="5" borderId="8" xfId="0" applyNumberFormat="1" applyFont="1" applyFill="1" applyBorder="1" applyAlignment="1" applyProtection="1">
      <alignment vertical="center" wrapText="1"/>
      <protection hidden="1"/>
    </xf>
    <xf numFmtId="0" fontId="1" fillId="0" borderId="0" xfId="0" applyFont="1" applyAlignment="1" applyProtection="1">
      <alignment horizontal="center" vertical="center" wrapText="1"/>
      <protection hidden="1"/>
    </xf>
    <xf numFmtId="0" fontId="0" fillId="0" borderId="0" xfId="0" applyAlignment="1" applyProtection="1">
      <alignment vertical="center" wrapText="1"/>
      <protection hidden="1"/>
    </xf>
    <xf numFmtId="0" fontId="1" fillId="0" borderId="0" xfId="0" applyFont="1" applyProtection="1">
      <protection hidden="1"/>
    </xf>
    <xf numFmtId="0" fontId="17" fillId="0" borderId="0" xfId="0" quotePrefix="1" applyFont="1" applyProtection="1">
      <protection hidden="1"/>
    </xf>
    <xf numFmtId="0" fontId="4" fillId="0" borderId="3" xfId="0" applyFont="1" applyBorder="1" applyProtection="1">
      <protection hidden="1"/>
    </xf>
    <xf numFmtId="44" fontId="15" fillId="4" borderId="7" xfId="0" applyNumberFormat="1" applyFont="1" applyFill="1" applyBorder="1" applyProtection="1">
      <protection hidden="1"/>
    </xf>
    <xf numFmtId="0" fontId="4" fillId="4" borderId="7" xfId="0" applyFont="1" applyFill="1" applyBorder="1" applyProtection="1">
      <protection hidden="1"/>
    </xf>
    <xf numFmtId="0" fontId="17" fillId="0" borderId="10" xfId="0" applyFont="1" applyBorder="1" applyProtection="1">
      <protection hidden="1"/>
    </xf>
    <xf numFmtId="0" fontId="17" fillId="0" borderId="0" xfId="0" applyFont="1" applyProtection="1">
      <protection hidden="1"/>
    </xf>
    <xf numFmtId="165" fontId="34" fillId="0" borderId="0" xfId="0" applyNumberFormat="1" applyFont="1" applyAlignment="1" applyProtection="1">
      <alignment vertical="top"/>
      <protection hidden="1"/>
    </xf>
    <xf numFmtId="0" fontId="25" fillId="2" borderId="3" xfId="0" applyFont="1" applyFill="1" applyBorder="1" applyAlignment="1" applyProtection="1">
      <alignment vertical="center" wrapText="1"/>
      <protection hidden="1"/>
    </xf>
    <xf numFmtId="0" fontId="25" fillId="2" borderId="4" xfId="0" applyFont="1" applyFill="1" applyBorder="1" applyAlignment="1" applyProtection="1">
      <alignment vertical="center" wrapText="1"/>
      <protection hidden="1"/>
    </xf>
    <xf numFmtId="0" fontId="15" fillId="2" borderId="5" xfId="0" applyFont="1" applyFill="1" applyBorder="1" applyAlignment="1" applyProtection="1">
      <alignment horizontal="center" vertical="center"/>
      <protection hidden="1"/>
    </xf>
    <xf numFmtId="42" fontId="5" fillId="0" borderId="3" xfId="0" applyNumberFormat="1" applyFont="1" applyBorder="1" applyAlignment="1" applyProtection="1">
      <alignment vertical="center" wrapText="1"/>
      <protection hidden="1"/>
    </xf>
    <xf numFmtId="0" fontId="5" fillId="0" borderId="3" xfId="0" quotePrefix="1" applyFont="1" applyBorder="1" applyAlignment="1" applyProtection="1">
      <alignment vertical="center"/>
      <protection hidden="1"/>
    </xf>
    <xf numFmtId="0" fontId="18" fillId="0" borderId="3" xfId="0" quotePrefix="1" applyFont="1" applyBorder="1" applyAlignment="1" applyProtection="1">
      <alignment horizontal="left" vertical="center"/>
      <protection hidden="1"/>
    </xf>
    <xf numFmtId="0" fontId="4" fillId="0" borderId="3" xfId="0" applyFont="1" applyBorder="1" applyAlignment="1" applyProtection="1">
      <alignment vertical="center"/>
      <protection hidden="1"/>
    </xf>
    <xf numFmtId="0" fontId="18" fillId="6" borderId="1" xfId="0" applyFont="1" applyFill="1" applyBorder="1" applyAlignment="1" applyProtection="1">
      <alignment vertical="center"/>
      <protection hidden="1"/>
    </xf>
    <xf numFmtId="0" fontId="4" fillId="0" borderId="1" xfId="0" applyFont="1" applyBorder="1" applyAlignment="1" applyProtection="1">
      <alignment vertical="center"/>
      <protection hidden="1"/>
    </xf>
    <xf numFmtId="0" fontId="18" fillId="6" borderId="1" xfId="0" applyFont="1" applyFill="1" applyBorder="1" applyAlignment="1" applyProtection="1">
      <alignment vertical="center" wrapText="1"/>
      <protection hidden="1"/>
    </xf>
    <xf numFmtId="0" fontId="9" fillId="0" borderId="0" xfId="0" applyFont="1" applyAlignment="1">
      <alignment vertical="center"/>
    </xf>
    <xf numFmtId="0" fontId="15" fillId="0" borderId="0" xfId="0" applyFont="1"/>
    <xf numFmtId="0" fontId="4" fillId="0" borderId="0" xfId="0" applyFont="1" applyAlignment="1">
      <alignment vertical="center"/>
    </xf>
    <xf numFmtId="0" fontId="11" fillId="0" borderId="0" xfId="0" applyFont="1"/>
    <xf numFmtId="0" fontId="15" fillId="0" borderId="0" xfId="0" applyFont="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1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8" fillId="0" borderId="8" xfId="0" applyFont="1" applyBorder="1" applyAlignment="1" applyProtection="1">
      <alignment vertical="top"/>
      <protection hidden="1"/>
    </xf>
    <xf numFmtId="167" fontId="18" fillId="0" borderId="3" xfId="0" quotePrefix="1" applyNumberFormat="1" applyFont="1" applyBorder="1" applyAlignment="1" applyProtection="1">
      <alignment vertical="center"/>
      <protection hidden="1"/>
    </xf>
    <xf numFmtId="0" fontId="5" fillId="0" borderId="1" xfId="0" applyFont="1" applyBorder="1" applyAlignment="1" applyProtection="1">
      <alignment horizontal="center" wrapText="1"/>
      <protection hidden="1"/>
    </xf>
    <xf numFmtId="0" fontId="5" fillId="0" borderId="22" xfId="0" applyFont="1" applyBorder="1" applyAlignment="1">
      <alignment horizontal="center" vertical="center" wrapText="1"/>
    </xf>
    <xf numFmtId="6" fontId="15" fillId="0" borderId="23" xfId="0" applyNumberFormat="1"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6" fillId="0" borderId="0" xfId="0" applyFont="1" applyProtection="1">
      <protection hidden="1"/>
    </xf>
    <xf numFmtId="0" fontId="3" fillId="0" borderId="0" xfId="0" applyFont="1" applyAlignment="1" applyProtection="1">
      <alignment vertical="top"/>
      <protection hidden="1"/>
    </xf>
    <xf numFmtId="0" fontId="7" fillId="0" borderId="0" xfId="0" applyFont="1" applyAlignment="1" applyProtection="1">
      <alignment horizontal="left" vertical="center"/>
      <protection hidden="1"/>
    </xf>
    <xf numFmtId="0" fontId="4" fillId="0" borderId="0" xfId="0" applyFont="1" applyAlignment="1" applyProtection="1">
      <alignment horizontal="center"/>
      <protection hidden="1"/>
    </xf>
    <xf numFmtId="0" fontId="8" fillId="0" borderId="0" xfId="0" applyFont="1" applyAlignment="1" applyProtection="1">
      <alignment vertical="top"/>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5" fillId="0" borderId="0" xfId="0" applyFont="1" applyAlignment="1" applyProtection="1">
      <alignment vertical="center"/>
      <protection hidden="1"/>
    </xf>
    <xf numFmtId="0" fontId="18" fillId="6" borderId="0" xfId="0" applyFont="1" applyFill="1" applyAlignment="1" applyProtection="1">
      <alignment vertical="center" wrapText="1"/>
      <protection hidden="1"/>
    </xf>
    <xf numFmtId="0" fontId="15" fillId="0" borderId="0" xfId="0" applyFont="1" applyAlignment="1" applyProtection="1">
      <alignment horizontal="left" vertical="top" wrapText="1"/>
      <protection hidden="1"/>
    </xf>
    <xf numFmtId="0" fontId="17" fillId="2" borderId="0" xfId="0" applyFont="1" applyFill="1" applyAlignment="1" applyProtection="1">
      <alignment vertical="top" wrapText="1"/>
      <protection hidden="1"/>
    </xf>
    <xf numFmtId="0" fontId="37" fillId="0" borderId="0" xfId="0" applyFont="1" applyAlignment="1" applyProtection="1">
      <alignment vertical="top" wrapText="1"/>
      <protection hidden="1"/>
    </xf>
    <xf numFmtId="0" fontId="38" fillId="0" borderId="0" xfId="0" applyFont="1" applyAlignment="1" applyProtection="1">
      <alignment horizontal="left" vertical="top" wrapText="1"/>
      <protection hidden="1"/>
    </xf>
    <xf numFmtId="0" fontId="39" fillId="0" borderId="0" xfId="0" applyFont="1" applyAlignment="1" applyProtection="1">
      <alignment vertical="center"/>
      <protection hidden="1"/>
    </xf>
    <xf numFmtId="0" fontId="5" fillId="0" borderId="0" xfId="0" applyFont="1" applyProtection="1">
      <protection hidden="1"/>
    </xf>
    <xf numFmtId="0" fontId="14" fillId="0" borderId="0" xfId="0" applyFont="1" applyAlignment="1" applyProtection="1">
      <alignment horizontal="left"/>
      <protection hidden="1"/>
    </xf>
    <xf numFmtId="0" fontId="10" fillId="0" borderId="0" xfId="0" applyFont="1" applyAlignment="1" applyProtection="1">
      <alignment vertical="center"/>
      <protection hidden="1"/>
    </xf>
    <xf numFmtId="0" fontId="13" fillId="0" borderId="0" xfId="0" applyFont="1" applyAlignment="1" applyProtection="1">
      <alignment horizontal="left"/>
      <protection hidden="1"/>
    </xf>
    <xf numFmtId="0" fontId="10" fillId="0" borderId="0" xfId="0" applyFont="1" applyAlignment="1" applyProtection="1">
      <alignment vertical="top"/>
      <protection hidden="1"/>
    </xf>
    <xf numFmtId="0" fontId="12" fillId="0" borderId="0" xfId="0" applyFont="1" applyProtection="1">
      <protection hidden="1"/>
    </xf>
    <xf numFmtId="0" fontId="25" fillId="0" borderId="0" xfId="0" applyFont="1" applyAlignment="1" applyProtection="1">
      <alignment horizontal="left" vertical="top"/>
      <protection hidden="1"/>
    </xf>
    <xf numFmtId="0" fontId="4" fillId="0" borderId="0" xfId="0" applyFont="1" applyAlignment="1" applyProtection="1">
      <alignment vertical="top"/>
      <protection hidden="1"/>
    </xf>
    <xf numFmtId="0" fontId="34" fillId="0" borderId="0" xfId="0" applyFont="1" applyAlignment="1" applyProtection="1">
      <alignment horizontal="left" vertical="top"/>
      <protection hidden="1"/>
    </xf>
    <xf numFmtId="0" fontId="30" fillId="0" borderId="0" xfId="0" applyFont="1" applyAlignment="1" applyProtection="1">
      <alignment horizontal="left" vertical="top"/>
      <protection hidden="1"/>
    </xf>
    <xf numFmtId="0" fontId="31" fillId="0" borderId="0" xfId="0" applyFont="1" applyAlignment="1" applyProtection="1">
      <alignment horizontal="left" vertical="top"/>
      <protection hidden="1"/>
    </xf>
    <xf numFmtId="0" fontId="11" fillId="0" borderId="0" xfId="0" applyFont="1" applyAlignment="1" applyProtection="1">
      <alignment horizontal="left" vertical="center"/>
      <protection hidden="1"/>
    </xf>
    <xf numFmtId="0" fontId="18" fillId="0" borderId="0" xfId="0" applyFont="1" applyAlignment="1" applyProtection="1">
      <alignment vertical="top"/>
      <protection hidden="1"/>
    </xf>
    <xf numFmtId="0" fontId="18" fillId="0" borderId="0" xfId="0" applyFont="1" applyAlignment="1" applyProtection="1">
      <alignment horizontal="left" vertical="center"/>
      <protection hidden="1"/>
    </xf>
    <xf numFmtId="0" fontId="23" fillId="0" borderId="0" xfId="0" applyFont="1" applyProtection="1">
      <protection hidden="1"/>
    </xf>
    <xf numFmtId="0" fontId="23" fillId="0" borderId="0" xfId="0" applyFont="1" applyAlignment="1" applyProtection="1">
      <alignment vertical="center"/>
      <protection hidden="1"/>
    </xf>
    <xf numFmtId="0" fontId="18" fillId="0" borderId="0" xfId="0" applyFont="1" applyAlignment="1" applyProtection="1">
      <alignment vertical="center"/>
      <protection hidden="1"/>
    </xf>
    <xf numFmtId="0" fontId="23" fillId="0" borderId="0" xfId="0" applyFont="1" applyAlignment="1" applyProtection="1">
      <alignment vertical="top"/>
      <protection hidden="1"/>
    </xf>
    <xf numFmtId="0" fontId="2" fillId="0" borderId="0" xfId="0" applyFont="1" applyAlignment="1" applyProtection="1">
      <alignment vertical="center" textRotation="90"/>
      <protection hidden="1"/>
    </xf>
    <xf numFmtId="0" fontId="15" fillId="0" borderId="0" xfId="0" applyFont="1" applyAlignment="1" applyProtection="1">
      <alignment horizontal="left" vertical="top"/>
      <protection hidden="1"/>
    </xf>
    <xf numFmtId="0" fontId="15" fillId="0" borderId="0" xfId="0" applyFont="1" applyAlignment="1" applyProtection="1">
      <alignment vertical="center"/>
      <protection hidden="1"/>
    </xf>
    <xf numFmtId="0" fontId="4" fillId="0" borderId="0" xfId="0" applyFont="1" applyAlignment="1" applyProtection="1">
      <alignment horizontal="right"/>
      <protection hidden="1"/>
    </xf>
    <xf numFmtId="0" fontId="21" fillId="0" borderId="0" xfId="0" applyFont="1" applyAlignment="1" applyProtection="1">
      <alignment vertical="center"/>
      <protection hidden="1"/>
    </xf>
    <xf numFmtId="0" fontId="9" fillId="0" borderId="0" xfId="0" applyFont="1" applyAlignment="1" applyProtection="1">
      <alignment horizontal="center" vertical="top"/>
      <protection hidden="1"/>
    </xf>
    <xf numFmtId="0" fontId="11" fillId="0" borderId="0" xfId="0" applyFont="1" applyAlignment="1" applyProtection="1">
      <alignment horizontal="center"/>
      <protection hidden="1"/>
    </xf>
    <xf numFmtId="0" fontId="16" fillId="0" borderId="0" xfId="0" applyFont="1" applyAlignment="1" applyProtection="1">
      <alignment horizontal="center" vertical="center" wrapText="1"/>
      <protection hidden="1"/>
    </xf>
    <xf numFmtId="0" fontId="4" fillId="0" borderId="0" xfId="0" applyFont="1" applyAlignment="1" applyProtection="1">
      <alignment horizontal="left"/>
      <protection hidden="1"/>
    </xf>
    <xf numFmtId="0" fontId="20" fillId="0" borderId="0" xfId="0" applyFont="1" applyAlignment="1" applyProtection="1">
      <alignment vertical="top"/>
      <protection hidden="1"/>
    </xf>
    <xf numFmtId="0" fontId="16" fillId="0" borderId="0" xfId="0" applyFont="1" applyProtection="1">
      <protection hidden="1"/>
    </xf>
    <xf numFmtId="0" fontId="11" fillId="2" borderId="14" xfId="0" applyFont="1" applyFill="1" applyBorder="1" applyAlignment="1">
      <alignment horizontal="center" vertical="center"/>
    </xf>
    <xf numFmtId="0" fontId="11" fillId="0" borderId="17" xfId="0" applyFont="1" applyBorder="1" applyAlignment="1">
      <alignment horizontal="left" vertical="center" wrapText="1"/>
    </xf>
    <xf numFmtId="170" fontId="16" fillId="0" borderId="2" xfId="0" applyNumberFormat="1" applyFont="1" applyBorder="1" applyAlignment="1">
      <alignment horizontal="right" vertical="center" wrapText="1"/>
    </xf>
    <xf numFmtId="0" fontId="45" fillId="0" borderId="0" xfId="0" applyFont="1" applyAlignment="1">
      <alignment vertical="center"/>
    </xf>
    <xf numFmtId="0" fontId="5" fillId="0" borderId="25" xfId="0" applyFont="1" applyBorder="1" applyAlignment="1">
      <alignment horizontal="left" vertical="center" wrapText="1"/>
    </xf>
    <xf numFmtId="170" fontId="15" fillId="0" borderId="29" xfId="0" applyNumberFormat="1" applyFont="1" applyBorder="1" applyAlignment="1">
      <alignment horizontal="center" vertical="center" wrapText="1"/>
    </xf>
    <xf numFmtId="170" fontId="15" fillId="0" borderId="30" xfId="0" applyNumberFormat="1" applyFont="1" applyBorder="1" applyAlignment="1">
      <alignment horizontal="center" vertical="center" wrapText="1"/>
    </xf>
    <xf numFmtId="0" fontId="44" fillId="0" borderId="17" xfId="0" applyFont="1" applyBorder="1" applyAlignment="1">
      <alignment horizontal="left" vertical="center" wrapText="1"/>
    </xf>
    <xf numFmtId="170" fontId="46" fillId="0" borderId="2" xfId="0" applyNumberFormat="1" applyFont="1" applyBorder="1" applyAlignment="1">
      <alignment horizontal="right" vertical="center" wrapText="1"/>
    </xf>
    <xf numFmtId="0" fontId="5" fillId="0" borderId="31" xfId="0" applyFont="1" applyBorder="1" applyAlignment="1">
      <alignment horizontal="left" vertical="center" wrapText="1"/>
    </xf>
    <xf numFmtId="170" fontId="15" fillId="0" borderId="6" xfId="0" applyNumberFormat="1" applyFont="1" applyBorder="1" applyAlignment="1">
      <alignment horizontal="center" vertical="center" wrapText="1"/>
    </xf>
    <xf numFmtId="170" fontId="15" fillId="0" borderId="32" xfId="0" applyNumberFormat="1" applyFont="1" applyBorder="1" applyAlignment="1">
      <alignment horizontal="center" vertical="center" wrapText="1"/>
    </xf>
    <xf numFmtId="0" fontId="11" fillId="0" borderId="25" xfId="0" applyFont="1" applyBorder="1" applyAlignment="1">
      <alignment horizontal="left" vertical="center" wrapText="1"/>
    </xf>
    <xf numFmtId="170" fontId="16" fillId="0" borderId="29" xfId="0" applyNumberFormat="1" applyFont="1" applyBorder="1" applyAlignment="1">
      <alignment horizontal="right" vertical="center" wrapText="1"/>
    </xf>
    <xf numFmtId="170" fontId="16" fillId="0" borderId="28" xfId="0" applyNumberFormat="1" applyFont="1" applyBorder="1" applyAlignment="1">
      <alignment horizontal="left" vertical="center" wrapText="1"/>
    </xf>
    <xf numFmtId="170" fontId="16" fillId="0" borderId="30" xfId="0" applyNumberFormat="1" applyFont="1" applyBorder="1" applyAlignment="1">
      <alignment horizontal="left" vertical="center" wrapText="1"/>
    </xf>
    <xf numFmtId="170" fontId="16" fillId="0" borderId="3" xfId="0" applyNumberFormat="1" applyFont="1" applyBorder="1" applyAlignment="1">
      <alignment horizontal="right" vertical="center" wrapText="1"/>
    </xf>
    <xf numFmtId="170" fontId="46" fillId="0" borderId="3" xfId="0" applyNumberFormat="1" applyFont="1" applyBorder="1" applyAlignment="1">
      <alignment horizontal="right" vertical="center" wrapText="1"/>
    </xf>
    <xf numFmtId="170" fontId="16" fillId="0" borderId="34" xfId="0" applyNumberFormat="1" applyFont="1" applyBorder="1" applyAlignment="1">
      <alignment horizontal="right" vertical="center" wrapText="1"/>
    </xf>
    <xf numFmtId="170" fontId="15" fillId="0" borderId="0" xfId="0" applyNumberFormat="1" applyFont="1" applyAlignment="1">
      <alignment horizontal="center" vertical="center" wrapText="1"/>
    </xf>
    <xf numFmtId="170" fontId="15" fillId="0" borderId="34" xfId="0" applyNumberFormat="1" applyFont="1" applyBorder="1" applyAlignment="1">
      <alignment horizontal="center" vertical="center" wrapText="1"/>
    </xf>
    <xf numFmtId="0" fontId="42" fillId="0" borderId="0" xfId="1" applyFont="1" applyBorder="1" applyAlignment="1" applyProtection="1">
      <alignment horizontal="left"/>
      <protection locked="0"/>
    </xf>
    <xf numFmtId="0" fontId="4" fillId="0" borderId="4" xfId="0" applyFont="1" applyBorder="1" applyProtection="1">
      <protection hidden="1"/>
    </xf>
    <xf numFmtId="0" fontId="0" fillId="0" borderId="0" xfId="0" applyAlignment="1" applyProtection="1">
      <alignment horizontal="left"/>
      <protection hidden="1"/>
    </xf>
    <xf numFmtId="0" fontId="0" fillId="0" borderId="0" xfId="0" applyAlignment="1" applyProtection="1">
      <alignment horizontal="left" vertical="center"/>
      <protection hidden="1"/>
    </xf>
    <xf numFmtId="165" fontId="0" fillId="0" borderId="0" xfId="0" applyNumberFormat="1" applyAlignment="1" applyProtection="1">
      <alignment horizontal="left" vertical="center"/>
      <protection hidden="1"/>
    </xf>
    <xf numFmtId="167" fontId="0" fillId="0" borderId="0" xfId="0" applyNumberFormat="1" applyAlignment="1" applyProtection="1">
      <alignment horizontal="left" vertical="center"/>
      <protection hidden="1"/>
    </xf>
    <xf numFmtId="168" fontId="0" fillId="0" borderId="0" xfId="0" applyNumberFormat="1" applyAlignment="1" applyProtection="1">
      <alignment horizontal="left" vertical="center"/>
      <protection hidden="1"/>
    </xf>
    <xf numFmtId="169" fontId="0" fillId="0" borderId="0" xfId="0" applyNumberFormat="1" applyAlignment="1" applyProtection="1">
      <alignment horizontal="left" vertical="center"/>
      <protection hidden="1"/>
    </xf>
    <xf numFmtId="164" fontId="0" fillId="0" borderId="0" xfId="0" applyNumberFormat="1" applyAlignment="1" applyProtection="1">
      <alignment horizontal="left" vertical="center"/>
      <protection hidden="1"/>
    </xf>
    <xf numFmtId="42" fontId="0" fillId="0" borderId="0" xfId="0" applyNumberFormat="1" applyProtection="1">
      <protection hidden="1"/>
    </xf>
    <xf numFmtId="0" fontId="25" fillId="2" borderId="5" xfId="0" applyFont="1" applyFill="1" applyBorder="1" applyAlignment="1" applyProtection="1">
      <alignment horizontal="center" vertical="center" wrapText="1"/>
      <protection hidden="1"/>
    </xf>
    <xf numFmtId="1" fontId="19" fillId="3" borderId="2" xfId="0" quotePrefix="1" applyNumberFormat="1" applyFont="1" applyFill="1" applyBorder="1" applyAlignment="1" applyProtection="1">
      <alignment horizontal="center" vertical="center"/>
      <protection locked="0"/>
    </xf>
    <xf numFmtId="1" fontId="19" fillId="3" borderId="3" xfId="0" applyNumberFormat="1" applyFont="1" applyFill="1" applyBorder="1" applyAlignment="1" applyProtection="1">
      <alignment horizontal="center" vertical="center"/>
      <protection locked="0"/>
    </xf>
    <xf numFmtId="1" fontId="19" fillId="3" borderId="4" xfId="0" applyNumberFormat="1"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42" fontId="5" fillId="0" borderId="3" xfId="0" applyNumberFormat="1" applyFont="1" applyBorder="1" applyAlignment="1" applyProtection="1">
      <alignment horizontal="center" vertical="center" wrapText="1"/>
      <protection hidden="1"/>
    </xf>
    <xf numFmtId="42" fontId="5" fillId="0" borderId="4" xfId="0" applyNumberFormat="1" applyFont="1" applyBorder="1" applyAlignment="1" applyProtection="1">
      <alignment horizontal="center" vertical="center" wrapText="1"/>
      <protection hidden="1"/>
    </xf>
    <xf numFmtId="0" fontId="18" fillId="0" borderId="0" xfId="0" applyFont="1" applyAlignment="1" applyProtection="1">
      <alignment horizontal="left" vertical="center"/>
      <protection hidden="1"/>
    </xf>
    <xf numFmtId="0" fontId="16" fillId="7" borderId="0" xfId="0" applyFont="1" applyFill="1" applyAlignment="1" applyProtection="1">
      <alignment horizontal="center" vertical="center"/>
      <protection hidden="1"/>
    </xf>
    <xf numFmtId="0" fontId="40" fillId="3" borderId="3" xfId="0" applyFont="1" applyFill="1" applyBorder="1" applyAlignment="1" applyProtection="1">
      <alignment horizontal="left"/>
      <protection locked="0"/>
    </xf>
    <xf numFmtId="166" fontId="36" fillId="3" borderId="8" xfId="0" applyNumberFormat="1" applyFont="1" applyFill="1" applyBorder="1" applyAlignment="1" applyProtection="1">
      <alignment horizontal="center"/>
      <protection locked="0"/>
    </xf>
    <xf numFmtId="0" fontId="40" fillId="3" borderId="1" xfId="0" applyFont="1" applyFill="1" applyBorder="1" applyAlignment="1" applyProtection="1">
      <alignment horizontal="left"/>
      <protection locked="0"/>
    </xf>
    <xf numFmtId="0" fontId="33" fillId="3" borderId="8" xfId="0" applyFont="1" applyFill="1" applyBorder="1" applyAlignment="1" applyProtection="1">
      <alignment horizontal="left"/>
      <protection locked="0"/>
    </xf>
    <xf numFmtId="0" fontId="15" fillId="0" borderId="8" xfId="0" applyFont="1" applyBorder="1" applyAlignment="1" applyProtection="1">
      <alignment horizontal="right"/>
      <protection hidden="1"/>
    </xf>
    <xf numFmtId="1" fontId="19" fillId="6" borderId="2" xfId="0" quotePrefix="1" applyNumberFormat="1" applyFont="1" applyFill="1" applyBorder="1" applyAlignment="1" applyProtection="1">
      <alignment horizontal="center" vertical="center"/>
      <protection hidden="1"/>
    </xf>
    <xf numFmtId="1" fontId="19" fillId="6" borderId="3" xfId="0" applyNumberFormat="1" applyFont="1" applyFill="1" applyBorder="1" applyAlignment="1" applyProtection="1">
      <alignment horizontal="center" vertical="center"/>
      <protection hidden="1"/>
    </xf>
    <xf numFmtId="1" fontId="19" fillId="6" borderId="4" xfId="0" applyNumberFormat="1" applyFont="1" applyFill="1" applyBorder="1" applyAlignment="1" applyProtection="1">
      <alignment horizontal="center" vertical="center"/>
      <protection hidden="1"/>
    </xf>
    <xf numFmtId="164" fontId="18" fillId="3" borderId="1" xfId="0" applyNumberFormat="1" applyFont="1" applyFill="1" applyBorder="1" applyAlignment="1" applyProtection="1">
      <alignment horizontal="left" vertical="center" wrapText="1"/>
      <protection locked="0"/>
    </xf>
    <xf numFmtId="0" fontId="5" fillId="2" borderId="0" xfId="0" applyFont="1" applyFill="1" applyAlignment="1" applyProtection="1">
      <alignment horizontal="center" vertical="top"/>
      <protection hidden="1"/>
    </xf>
    <xf numFmtId="0" fontId="15" fillId="2" borderId="2" xfId="0" applyFont="1" applyFill="1" applyBorder="1" applyAlignment="1" applyProtection="1">
      <alignment horizontal="left" vertical="center"/>
      <protection hidden="1"/>
    </xf>
    <xf numFmtId="0" fontId="15" fillId="2" borderId="3" xfId="0" applyFont="1" applyFill="1" applyBorder="1" applyAlignment="1" applyProtection="1">
      <alignment horizontal="left" vertical="center"/>
      <protection hidden="1"/>
    </xf>
    <xf numFmtId="0" fontId="15" fillId="2" borderId="4" xfId="0" applyFont="1" applyFill="1" applyBorder="1" applyAlignment="1" applyProtection="1">
      <alignment horizontal="left" vertical="center"/>
      <protection hidden="1"/>
    </xf>
    <xf numFmtId="165" fontId="34" fillId="0" borderId="0" xfId="0" applyNumberFormat="1" applyFont="1" applyAlignment="1" applyProtection="1">
      <alignment horizontal="left" vertical="top"/>
      <protection hidden="1"/>
    </xf>
    <xf numFmtId="0" fontId="11" fillId="0" borderId="6" xfId="0" applyFont="1" applyBorder="1" applyAlignment="1" applyProtection="1">
      <alignment horizontal="left" vertical="center"/>
      <protection hidden="1"/>
    </xf>
    <xf numFmtId="0" fontId="11" fillId="0" borderId="0" xfId="0" applyFont="1" applyAlignment="1" applyProtection="1">
      <alignment horizontal="left" vertical="center"/>
      <protection hidden="1"/>
    </xf>
    <xf numFmtId="0" fontId="10" fillId="2" borderId="0" xfId="0" applyFont="1" applyFill="1" applyAlignment="1" applyProtection="1">
      <alignment horizontal="center" vertical="center"/>
      <protection hidden="1"/>
    </xf>
    <xf numFmtId="0" fontId="18" fillId="3" borderId="3" xfId="0" quotePrefix="1"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protection hidden="1"/>
    </xf>
    <xf numFmtId="0" fontId="25" fillId="2" borderId="3" xfId="0" applyFont="1" applyFill="1" applyBorder="1" applyAlignment="1" applyProtection="1">
      <alignment horizontal="left" vertical="center"/>
      <protection hidden="1"/>
    </xf>
    <xf numFmtId="0" fontId="18" fillId="3" borderId="1" xfId="0" applyFont="1" applyFill="1" applyBorder="1" applyAlignment="1" applyProtection="1">
      <alignment horizontal="left" vertical="center" wrapText="1"/>
      <protection locked="0"/>
    </xf>
    <xf numFmtId="165" fontId="18" fillId="3" borderId="1" xfId="0" applyNumberFormat="1" applyFont="1" applyFill="1" applyBorder="1" applyAlignment="1" applyProtection="1">
      <alignment horizontal="left" vertical="center" wrapText="1"/>
      <protection locked="0"/>
    </xf>
    <xf numFmtId="0" fontId="35" fillId="3" borderId="1" xfId="1" applyFill="1" applyBorder="1" applyAlignment="1" applyProtection="1">
      <alignment horizontal="left" vertical="center" wrapText="1"/>
      <protection locked="0"/>
    </xf>
    <xf numFmtId="0" fontId="10" fillId="2" borderId="0" xfId="0" applyFont="1" applyFill="1" applyAlignment="1" applyProtection="1">
      <alignment horizontal="center"/>
      <protection hidden="1"/>
    </xf>
    <xf numFmtId="0" fontId="18" fillId="3" borderId="3" xfId="0" applyFont="1" applyFill="1" applyBorder="1" applyAlignment="1" applyProtection="1">
      <alignment horizontal="left" vertical="center" wrapText="1"/>
      <protection locked="0"/>
    </xf>
    <xf numFmtId="0" fontId="18" fillId="3" borderId="3" xfId="0" quotePrefix="1" applyFont="1" applyFill="1" applyBorder="1" applyAlignment="1" applyProtection="1">
      <alignment horizontal="left" vertical="center"/>
      <protection locked="0"/>
    </xf>
    <xf numFmtId="0" fontId="17" fillId="0" borderId="0" xfId="0" applyFont="1" applyAlignment="1" applyProtection="1">
      <alignment horizontal="left" vertical="top" wrapText="1"/>
      <protection hidden="1"/>
    </xf>
    <xf numFmtId="0" fontId="38" fillId="0" borderId="0" xfId="0" applyFont="1" applyAlignment="1" applyProtection="1">
      <alignment horizontal="left" vertical="top" wrapText="1"/>
      <protection hidden="1"/>
    </xf>
    <xf numFmtId="0" fontId="47" fillId="2" borderId="0" xfId="0" applyFont="1" applyFill="1" applyAlignment="1" applyProtection="1">
      <alignment horizontal="left" vertical="top" wrapText="1"/>
      <protection hidden="1"/>
    </xf>
    <xf numFmtId="0" fontId="17" fillId="2" borderId="0" xfId="0" applyFont="1" applyFill="1" applyAlignment="1" applyProtection="1">
      <alignment horizontal="left" vertical="top" wrapText="1"/>
      <protection hidden="1"/>
    </xf>
    <xf numFmtId="164" fontId="18" fillId="3" borderId="3" xfId="0" applyNumberFormat="1" applyFont="1" applyFill="1" applyBorder="1" applyAlignment="1" applyProtection="1">
      <alignment horizontal="left" vertical="center" wrapText="1"/>
      <protection locked="0"/>
    </xf>
    <xf numFmtId="164" fontId="5" fillId="0" borderId="1" xfId="0" applyNumberFormat="1" applyFont="1" applyBorder="1" applyAlignment="1" applyProtection="1">
      <alignment horizontal="right" vertical="center" wrapText="1"/>
      <protection hidden="1"/>
    </xf>
    <xf numFmtId="9" fontId="18" fillId="3" borderId="1" xfId="0" applyNumberFormat="1" applyFont="1" applyFill="1" applyBorder="1" applyAlignment="1" applyProtection="1">
      <alignment horizontal="center" vertical="center" wrapText="1"/>
      <protection locked="0"/>
    </xf>
    <xf numFmtId="0" fontId="38" fillId="0" borderId="0" xfId="0" applyFont="1" applyAlignment="1" applyProtection="1">
      <alignment horizontal="left" wrapText="1"/>
      <protection hidden="1"/>
    </xf>
    <xf numFmtId="42" fontId="28" fillId="5" borderId="8" xfId="0" applyNumberFormat="1" applyFont="1" applyFill="1" applyBorder="1" applyAlignment="1" applyProtection="1">
      <alignment horizontal="center" vertical="center" wrapText="1"/>
      <protection hidden="1"/>
    </xf>
    <xf numFmtId="42" fontId="28" fillId="5" borderId="12" xfId="0" applyNumberFormat="1" applyFont="1" applyFill="1" applyBorder="1" applyAlignment="1" applyProtection="1">
      <alignment horizontal="center" vertical="center" wrapText="1"/>
      <protection hidden="1"/>
    </xf>
    <xf numFmtId="0" fontId="4" fillId="4" borderId="2" xfId="0" applyFont="1" applyFill="1" applyBorder="1" applyAlignment="1" applyProtection="1">
      <alignment horizontal="center"/>
      <protection hidden="1"/>
    </xf>
    <xf numFmtId="0" fontId="4" fillId="4" borderId="3" xfId="0" applyFont="1" applyFill="1" applyBorder="1" applyAlignment="1" applyProtection="1">
      <alignment horizontal="center"/>
      <protection hidden="1"/>
    </xf>
    <xf numFmtId="0" fontId="4" fillId="4" borderId="4" xfId="0" applyFont="1" applyFill="1" applyBorder="1" applyAlignment="1" applyProtection="1">
      <alignment horizontal="center"/>
      <protection hidden="1"/>
    </xf>
    <xf numFmtId="0" fontId="9"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0" fontId="41" fillId="0" borderId="0" xfId="0" applyFont="1" applyAlignment="1">
      <alignment horizontal="center" vertical="center"/>
    </xf>
    <xf numFmtId="0" fontId="15" fillId="0" borderId="0" xfId="0" applyFont="1" applyAlignment="1">
      <alignment horizontal="center"/>
    </xf>
    <xf numFmtId="0" fontId="10" fillId="0" borderId="0" xfId="0" applyFont="1" applyAlignment="1">
      <alignment horizontal="center" vertical="center"/>
    </xf>
    <xf numFmtId="0" fontId="11" fillId="2" borderId="2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2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CF3"/>
      <color rgb="FF0000FF"/>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22</xdr:col>
      <xdr:colOff>793750</xdr:colOff>
      <xdr:row>49</xdr:row>
      <xdr:rowOff>127000</xdr:rowOff>
    </xdr:to>
    <xdr:pic>
      <xdr:nvPicPr>
        <xdr:cNvPr id="5" name="Picture 4">
          <a:extLst>
            <a:ext uri="{FF2B5EF4-FFF2-40B4-BE49-F238E27FC236}">
              <a16:creationId xmlns:a16="http://schemas.microsoft.com/office/drawing/2014/main" id="{11982C71-6E0C-E6B0-66C9-2071CD18AF4A}"/>
            </a:ext>
          </a:extLst>
        </xdr:cNvPr>
        <xdr:cNvPicPr>
          <a:picLocks noChangeAspect="1"/>
        </xdr:cNvPicPr>
      </xdr:nvPicPr>
      <xdr:blipFill>
        <a:blip xmlns:r="http://schemas.openxmlformats.org/officeDocument/2006/relationships" r:embed="rId1"/>
        <a:stretch>
          <a:fillRect/>
        </a:stretch>
      </xdr:blipFill>
      <xdr:spPr>
        <a:xfrm>
          <a:off x="0" y="76200"/>
          <a:ext cx="14033500" cy="9074150"/>
        </a:xfrm>
        <a:prstGeom prst="rect">
          <a:avLst/>
        </a:prstGeom>
      </xdr:spPr>
    </xdr:pic>
    <xdr:clientData/>
  </xdr:twoCellAnchor>
  <xdr:twoCellAnchor>
    <xdr:from>
      <xdr:col>27</xdr:col>
      <xdr:colOff>268816</xdr:colOff>
      <xdr:row>0</xdr:row>
      <xdr:rowOff>80433</xdr:rowOff>
    </xdr:from>
    <xdr:to>
      <xdr:col>53</xdr:col>
      <xdr:colOff>370417</xdr:colOff>
      <xdr:row>56</xdr:row>
      <xdr:rowOff>2117</xdr:rowOff>
    </xdr:to>
    <xdr:sp macro="" textlink="">
      <xdr:nvSpPr>
        <xdr:cNvPr id="3" name="Rectangle 2">
          <a:extLst>
            <a:ext uri="{FF2B5EF4-FFF2-40B4-BE49-F238E27FC236}">
              <a16:creationId xmlns:a16="http://schemas.microsoft.com/office/drawing/2014/main" id="{3870B099-BB83-78EB-58E6-A40D22F6D754}"/>
            </a:ext>
          </a:extLst>
        </xdr:cNvPr>
        <xdr:cNvSpPr/>
      </xdr:nvSpPr>
      <xdr:spPr>
        <a:xfrm>
          <a:off x="18069983" y="80433"/>
          <a:ext cx="16061267" cy="999701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25400</xdr:colOff>
      <xdr:row>0</xdr:row>
      <xdr:rowOff>19050</xdr:rowOff>
    </xdr:from>
    <xdr:to>
      <xdr:col>23</xdr:col>
      <xdr:colOff>139700</xdr:colOff>
      <xdr:row>50</xdr:row>
      <xdr:rowOff>120650</xdr:rowOff>
    </xdr:to>
    <xdr:sp macro="" textlink="">
      <xdr:nvSpPr>
        <xdr:cNvPr id="6" name="Rectangle 5">
          <a:extLst>
            <a:ext uri="{FF2B5EF4-FFF2-40B4-BE49-F238E27FC236}">
              <a16:creationId xmlns:a16="http://schemas.microsoft.com/office/drawing/2014/main" id="{A824826B-7A80-5F2C-D8B0-DFDDBE57F9F2}"/>
            </a:ext>
          </a:extLst>
        </xdr:cNvPr>
        <xdr:cNvSpPr/>
      </xdr:nvSpPr>
      <xdr:spPr>
        <a:xfrm>
          <a:off x="25400" y="19050"/>
          <a:ext cx="14179550" cy="9309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39856</xdr:colOff>
      <xdr:row>0</xdr:row>
      <xdr:rowOff>11979</xdr:rowOff>
    </xdr:from>
    <xdr:to>
      <xdr:col>15</xdr:col>
      <xdr:colOff>201781</xdr:colOff>
      <xdr:row>6</xdr:row>
      <xdr:rowOff>124374</xdr:rowOff>
    </xdr:to>
    <xdr:pic>
      <xdr:nvPicPr>
        <xdr:cNvPr id="3" name="Picture 2">
          <a:extLst>
            <a:ext uri="{FF2B5EF4-FFF2-40B4-BE49-F238E27FC236}">
              <a16:creationId xmlns:a16="http://schemas.microsoft.com/office/drawing/2014/main" id="{F2E80F10-132F-4267-9629-6B581B8682EB}"/>
            </a:ext>
          </a:extLst>
        </xdr:cNvPr>
        <xdr:cNvPicPr>
          <a:picLocks noChangeAspect="1"/>
        </xdr:cNvPicPr>
      </xdr:nvPicPr>
      <xdr:blipFill rotWithShape="1">
        <a:blip xmlns:r="http://schemas.openxmlformats.org/officeDocument/2006/relationships" r:embed="rId1"/>
        <a:srcRect l="3708" r="3385" b="14179"/>
        <a:stretch/>
      </xdr:blipFill>
      <xdr:spPr>
        <a:xfrm>
          <a:off x="2363956" y="11979"/>
          <a:ext cx="2393950" cy="1188720"/>
        </a:xfrm>
        <a:prstGeom prst="rect">
          <a:avLst/>
        </a:prstGeom>
      </xdr:spPr>
    </xdr:pic>
    <xdr:clientData/>
  </xdr:twoCellAnchor>
  <xdr:twoCellAnchor editAs="oneCell">
    <xdr:from>
      <xdr:col>31</xdr:col>
      <xdr:colOff>239845</xdr:colOff>
      <xdr:row>0</xdr:row>
      <xdr:rowOff>18329</xdr:rowOff>
    </xdr:from>
    <xdr:to>
      <xdr:col>36</xdr:col>
      <xdr:colOff>250592</xdr:colOff>
      <xdr:row>6</xdr:row>
      <xdr:rowOff>133899</xdr:rowOff>
    </xdr:to>
    <xdr:pic>
      <xdr:nvPicPr>
        <xdr:cNvPr id="6" name="Picture 5">
          <a:extLst>
            <a:ext uri="{FF2B5EF4-FFF2-40B4-BE49-F238E27FC236}">
              <a16:creationId xmlns:a16="http://schemas.microsoft.com/office/drawing/2014/main" id="{4DDDFFA4-4C58-47BD-9267-88ED6453164C}"/>
            </a:ext>
          </a:extLst>
        </xdr:cNvPr>
        <xdr:cNvPicPr>
          <a:picLocks noChangeAspect="1"/>
        </xdr:cNvPicPr>
      </xdr:nvPicPr>
      <xdr:blipFill rotWithShape="1">
        <a:blip xmlns:r="http://schemas.openxmlformats.org/officeDocument/2006/relationships" r:embed="rId1"/>
        <a:srcRect l="3708" r="3385" b="14179"/>
        <a:stretch/>
      </xdr:blipFill>
      <xdr:spPr>
        <a:xfrm>
          <a:off x="9652499" y="18329"/>
          <a:ext cx="2399324" cy="1180416"/>
        </a:xfrm>
        <a:prstGeom prst="rect">
          <a:avLst/>
        </a:prstGeom>
      </xdr:spPr>
    </xdr:pic>
    <xdr:clientData/>
  </xdr:twoCellAnchor>
  <xdr:twoCellAnchor>
    <xdr:from>
      <xdr:col>0</xdr:col>
      <xdr:colOff>8026</xdr:colOff>
      <xdr:row>0</xdr:row>
      <xdr:rowOff>15703</xdr:rowOff>
    </xdr:from>
    <xdr:to>
      <xdr:col>39</xdr:col>
      <xdr:colOff>203411</xdr:colOff>
      <xdr:row>10</xdr:row>
      <xdr:rowOff>104321</xdr:rowOff>
    </xdr:to>
    <xdr:sp macro="" textlink="">
      <xdr:nvSpPr>
        <xdr:cNvPr id="2" name="Rectangle 1">
          <a:extLst>
            <a:ext uri="{FF2B5EF4-FFF2-40B4-BE49-F238E27FC236}">
              <a16:creationId xmlns:a16="http://schemas.microsoft.com/office/drawing/2014/main" id="{1C86622F-CA28-B0B1-FE4E-ECD7927F6F7B}"/>
            </a:ext>
          </a:extLst>
        </xdr:cNvPr>
        <xdr:cNvSpPr/>
      </xdr:nvSpPr>
      <xdr:spPr>
        <a:xfrm>
          <a:off x="8026" y="15703"/>
          <a:ext cx="14419385" cy="1871154"/>
        </a:xfrm>
        <a:prstGeom prst="rect">
          <a:avLst/>
        </a:prstGeom>
        <a:solidFill>
          <a:schemeClr val="bg1">
            <a:alpha val="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108836</xdr:colOff>
      <xdr:row>6</xdr:row>
      <xdr:rowOff>181422</xdr:rowOff>
    </xdr:from>
    <xdr:to>
      <xdr:col>25</xdr:col>
      <xdr:colOff>231300</xdr:colOff>
      <xdr:row>9</xdr:row>
      <xdr:rowOff>21765</xdr:rowOff>
    </xdr:to>
    <xdr:sp macro="" textlink="">
      <xdr:nvSpPr>
        <xdr:cNvPr id="4" name="Rectangle: Rounded Corners 3">
          <a:extLst>
            <a:ext uri="{FF2B5EF4-FFF2-40B4-BE49-F238E27FC236}">
              <a16:creationId xmlns:a16="http://schemas.microsoft.com/office/drawing/2014/main" id="{C1AF2658-5187-ACEC-B823-62D9C8835E5F}"/>
            </a:ext>
          </a:extLst>
        </xdr:cNvPr>
        <xdr:cNvSpPr/>
      </xdr:nvSpPr>
      <xdr:spPr>
        <a:xfrm>
          <a:off x="5433765" y="1247315"/>
          <a:ext cx="1868714" cy="457200"/>
        </a:xfrm>
        <a:prstGeom prst="roundRect">
          <a:avLst/>
        </a:prstGeom>
        <a:solidFill>
          <a:srgbClr val="C00000"/>
        </a:solidFill>
        <a:ln>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b="1" u="sng">
              <a:solidFill>
                <a:schemeClr val="bg1"/>
              </a:solidFill>
              <a:latin typeface="Arial" panose="020B0604020202020204" pitchFamily="34" charset="0"/>
              <a:cs typeface="Arial" panose="020B0604020202020204" pitchFamily="34" charset="0"/>
            </a:rPr>
            <a:t>DEADLINE</a:t>
          </a:r>
        </a:p>
        <a:p>
          <a:pPr algn="ctr"/>
          <a:endParaRPr lang="en-US" sz="300" b="1" u="sng">
            <a:solidFill>
              <a:schemeClr val="bg1"/>
            </a:solidFill>
            <a:latin typeface="Arial" panose="020B0604020202020204" pitchFamily="34" charset="0"/>
            <a:cs typeface="Arial" panose="020B0604020202020204" pitchFamily="34" charset="0"/>
          </a:endParaRPr>
        </a:p>
        <a:p>
          <a:pPr algn="ctr"/>
          <a:r>
            <a:rPr lang="en-US" sz="800" b="1" i="1" u="none">
              <a:solidFill>
                <a:schemeClr val="bg1"/>
              </a:solidFill>
              <a:latin typeface="Arial" panose="020B0604020202020204" pitchFamily="34" charset="0"/>
              <a:cs typeface="Arial" panose="020B0604020202020204" pitchFamily="34" charset="0"/>
            </a:rPr>
            <a:t>January</a:t>
          </a:r>
          <a:r>
            <a:rPr lang="en-US" sz="800" b="1" i="1" u="none" baseline="0">
              <a:solidFill>
                <a:schemeClr val="bg1"/>
              </a:solidFill>
              <a:latin typeface="Arial" panose="020B0604020202020204" pitchFamily="34" charset="0"/>
              <a:cs typeface="Arial" panose="020B0604020202020204" pitchFamily="34" charset="0"/>
            </a:rPr>
            <a:t> 16, 2026 @ 2:00 p.m. HST</a:t>
          </a:r>
          <a:endParaRPr lang="en-US" sz="800" b="1" i="1" u="none">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0</xdr:row>
      <xdr:rowOff>19050</xdr:rowOff>
    </xdr:from>
    <xdr:to>
      <xdr:col>6</xdr:col>
      <xdr:colOff>120650</xdr:colOff>
      <xdr:row>16</xdr:row>
      <xdr:rowOff>38100</xdr:rowOff>
    </xdr:to>
    <xdr:sp macro="" textlink="">
      <xdr:nvSpPr>
        <xdr:cNvPr id="3" name="Rectangle 2">
          <a:extLst>
            <a:ext uri="{FF2B5EF4-FFF2-40B4-BE49-F238E27FC236}">
              <a16:creationId xmlns:a16="http://schemas.microsoft.com/office/drawing/2014/main" id="{8FAD0985-E611-10A2-0366-073C780A89D6}"/>
            </a:ext>
          </a:extLst>
        </xdr:cNvPr>
        <xdr:cNvSpPr/>
      </xdr:nvSpPr>
      <xdr:spPr>
        <a:xfrm>
          <a:off x="12700" y="19050"/>
          <a:ext cx="6172200" cy="8820150"/>
        </a:xfrm>
        <a:prstGeom prst="rect">
          <a:avLst/>
        </a:prstGeom>
        <a:solidFill>
          <a:schemeClr val="bg1">
            <a:alpha val="24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128815</xdr:colOff>
      <xdr:row>0</xdr:row>
      <xdr:rowOff>0</xdr:rowOff>
    </xdr:from>
    <xdr:to>
      <xdr:col>5</xdr:col>
      <xdr:colOff>122465</xdr:colOff>
      <xdr:row>19</xdr:row>
      <xdr:rowOff>0</xdr:rowOff>
    </xdr:to>
    <xdr:sp macro="" textlink="">
      <xdr:nvSpPr>
        <xdr:cNvPr id="2" name="Rectangle 1">
          <a:extLst>
            <a:ext uri="{FF2B5EF4-FFF2-40B4-BE49-F238E27FC236}">
              <a16:creationId xmlns:a16="http://schemas.microsoft.com/office/drawing/2014/main" id="{7C21DE96-A232-4191-8FC7-7141D4F40964}"/>
            </a:ext>
          </a:extLst>
        </xdr:cNvPr>
        <xdr:cNvSpPr/>
      </xdr:nvSpPr>
      <xdr:spPr>
        <a:xfrm>
          <a:off x="128815" y="0"/>
          <a:ext cx="7958364" cy="6336393"/>
        </a:xfrm>
        <a:prstGeom prst="rect">
          <a:avLst/>
        </a:prstGeom>
        <a:solidFill>
          <a:schemeClr val="bg1">
            <a:alpha val="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1</xdr:col>
      <xdr:colOff>3108325</xdr:colOff>
      <xdr:row>0</xdr:row>
      <xdr:rowOff>203200</xdr:rowOff>
    </xdr:from>
    <xdr:to>
      <xdr:col>2</xdr:col>
      <xdr:colOff>29468</xdr:colOff>
      <xdr:row>1</xdr:row>
      <xdr:rowOff>152079</xdr:rowOff>
    </xdr:to>
    <xdr:pic>
      <xdr:nvPicPr>
        <xdr:cNvPr id="3" name="Picture 2">
          <a:extLst>
            <a:ext uri="{FF2B5EF4-FFF2-40B4-BE49-F238E27FC236}">
              <a16:creationId xmlns:a16="http://schemas.microsoft.com/office/drawing/2014/main" id="{3E0BD54D-B88C-4AFD-B53C-98D9C7103D41}"/>
            </a:ext>
          </a:extLst>
        </xdr:cNvPr>
        <xdr:cNvPicPr>
          <a:picLocks noChangeAspect="1"/>
        </xdr:cNvPicPr>
      </xdr:nvPicPr>
      <xdr:blipFill>
        <a:blip xmlns:r="http://schemas.openxmlformats.org/officeDocument/2006/relationships" r:embed="rId1"/>
        <a:stretch>
          <a:fillRect/>
        </a:stretch>
      </xdr:blipFill>
      <xdr:spPr>
        <a:xfrm>
          <a:off x="3355975" y="203200"/>
          <a:ext cx="1505843" cy="7045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awaiioimt-my.sharepoint.com/personal/ryan_s_morita1_hawaii_gov/Documents/+++DATA--All/1.%202024%20QAP--CA%20Update%20&amp;%20BOOKING--ALL%20Data/2.%20TEMPLATE--2024-Consolidated-Application-02-09-24--PULLs%208.29.24.xlsx" TargetMode="External"/><Relationship Id="rId1" Type="http://schemas.openxmlformats.org/officeDocument/2006/relationships/externalLinkPath" Target="/personal/ryan_s_morita1_hawaii_gov/Documents/+++DATA--All/1.%202024%20QAP--CA%20Update%20&amp;%20BOOKING--ALL%20Data/2.%20TEMPLATE--2024-Consolidated-Application-02-09-24--PULLs%208.29.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orita1RS\Downloads\2025-Consolidated-Application-12-18-24%20(10).xlsx" TargetMode="External"/><Relationship Id="rId1" Type="http://schemas.openxmlformats.org/officeDocument/2006/relationships/externalLinkPath" Target="file:///C:\Users\Morita1RS\Downloads\2025-Consolidated-Application-12-18-24%20(1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hawaiioimt-my.sharepoint.com/personal/ryan_s_morita1_hawaii_gov/Documents/+++2026%20FundingRound/CHG%20TRACKER--2025-Consolidated-Application-12-18-24%20(11)---GREEN%20COMPLETE-RED%20NOT%20DONE.xlsx" TargetMode="External"/><Relationship Id="rId1" Type="http://schemas.openxmlformats.org/officeDocument/2006/relationships/externalLinkPath" Target="/personal/ryan_s_morita1_hawaii_gov/Documents/+++2026%20FundingRound/CHG%20TRACKER--2025-Consolidated-Application-12-18-24%20(11)---GREEN%20COMPLETE-RED%20NOT%20D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lication Cover Letter"/>
      <sheetName val="Solar Water Heating Letter"/>
      <sheetName val="Financing Programs"/>
      <sheetName val="Fee Schedule"/>
      <sheetName val="Schedule of Important Events"/>
      <sheetName val="Application Submittal"/>
      <sheetName val="Instructions"/>
      <sheetName val="Area Measurement Guidance"/>
      <sheetName val="Application &amp; Input"/>
      <sheetName val="PRINT &amp; SUBMIT v2"/>
      <sheetName val="Data 1--All Except Op Rev"/>
      <sheetName val="Data 2--ExH-A PERM Sources"/>
      <sheetName val="Data 3--ExH-D"/>
      <sheetName val="Data #5--VARIANCE"/>
      <sheetName val="A-Financing Sources"/>
      <sheetName val="B-Project Budget"/>
      <sheetName val="B1-Rehab Cost"/>
      <sheetName val="B2-Bond Issuance"/>
      <sheetName val="B3-Developer Fee"/>
      <sheetName val="B4-Budget Thresh"/>
      <sheetName val="B5-Sitework Breakdown"/>
      <sheetName val="B6-Vertical Breakdown"/>
      <sheetName val="C-Disbursement &amp; Funding"/>
      <sheetName val="D1-Hist I&amp;E(DNU)"/>
      <sheetName val="D-Operating Budget"/>
      <sheetName val="E-Multi-Year Budget"/>
      <sheetName val="F-LIHTC Basis &amp; Calc"/>
      <sheetName val="G-Project Sales Revenues"/>
      <sheetName val="Names(DNU)"/>
      <sheetName val="Juliet_Contigency Analysis"/>
      <sheetName val="Juliet_Budget Breakdown"/>
      <sheetName val="Juliet_Breakeven Analysis"/>
      <sheetName val="Certifications &amp; Assurances"/>
      <sheetName val="Credit Authorization"/>
      <sheetName val="LIHTC Threshold Certifications"/>
      <sheetName val="LIHTC Program Certification"/>
      <sheetName val="Questions"/>
      <sheetName val="HMMF Section"/>
      <sheetName val="RHRF Section"/>
      <sheetName val="Exhibits 8 &amp; 9"/>
      <sheetName val="Environmental Questionnaire"/>
      <sheetName val="Market Analyst Affidavit"/>
      <sheetName val="Developer-Applicant Affidavit"/>
      <sheetName val="Exhibit 34"/>
      <sheetName val="Exhibit 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lication Cover Letter"/>
      <sheetName val="Solar Water Heating Letter"/>
      <sheetName val="Financing Programs"/>
      <sheetName val="Fee Schedule"/>
      <sheetName val="Schedule of Important Events"/>
      <sheetName val="Application Submittal"/>
      <sheetName val="Instructions"/>
      <sheetName val="Area Measurement Guidance"/>
      <sheetName val="Application Receipt&amp;Invoice"/>
      <sheetName val="Application &amp; Input"/>
      <sheetName val="Names(DNU)"/>
      <sheetName val="A-Financing Sources"/>
      <sheetName val="B-Project Budget"/>
      <sheetName val="B2-Bond Issuance"/>
      <sheetName val="B1-Rehab Cost"/>
      <sheetName val="B3-Developer Fee"/>
      <sheetName val="B4-Budget Thresh"/>
      <sheetName val="B5-Sitework Breakdown"/>
      <sheetName val="B6-Vertical Breakdown"/>
      <sheetName val="C-Disbursement &amp; Funding"/>
      <sheetName val="D1-Hist I&amp;E(DNU)"/>
      <sheetName val="D-Operating Budget"/>
      <sheetName val="D1-Operating Subsidy Calc"/>
      <sheetName val="E-Multi-Year Budget"/>
      <sheetName val="F-LIHTC Basis &amp; Calc"/>
      <sheetName val="G-Project Sales Revenues"/>
      <sheetName val="Juliet_Contigency Analysis"/>
      <sheetName val="Juliet_Budget Breakdown"/>
      <sheetName val="Juliet_Breakeven Analysis"/>
      <sheetName val="Certifications &amp; Assurances"/>
      <sheetName val="Credit Authorization"/>
      <sheetName val="LIHTC Threshold Certifications"/>
      <sheetName val="LIHTC Program Certification"/>
      <sheetName val="Questions"/>
      <sheetName val="HMMF Section"/>
      <sheetName val="RHRF Section"/>
      <sheetName val="Exhibits 8 &amp; 9"/>
      <sheetName val="Environmental Questionnaire"/>
      <sheetName val="Market Analyst Affidavit"/>
      <sheetName val="Developer-Applicant Affidavit"/>
      <sheetName val="Exhibit 34"/>
      <sheetName val="Exhibit 35"/>
    </sheetNames>
    <sheetDataSet>
      <sheetData sheetId="0"/>
      <sheetData sheetId="1"/>
      <sheetData sheetId="2"/>
      <sheetData sheetId="3"/>
      <sheetData sheetId="4"/>
      <sheetData sheetId="5"/>
      <sheetData sheetId="6"/>
      <sheetData sheetId="7"/>
      <sheetData sheetId="8"/>
      <sheetData sheetId="9"/>
      <sheetData sheetId="10">
        <row r="5">
          <cell r="A5">
            <v>1</v>
          </cell>
        </row>
        <row r="6">
          <cell r="A6">
            <v>1.3</v>
          </cell>
        </row>
        <row r="8">
          <cell r="A8" t="str">
            <v>Equity</v>
          </cell>
        </row>
        <row r="9">
          <cell r="A9" t="str">
            <v>Debt</v>
          </cell>
        </row>
        <row r="11">
          <cell r="A11" t="str">
            <v>Yes</v>
          </cell>
        </row>
        <row r="12">
          <cell r="A12" t="str">
            <v>No</v>
          </cell>
        </row>
        <row r="19">
          <cell r="A19" t="str">
            <v>Amortizing</v>
          </cell>
        </row>
        <row r="20">
          <cell r="A20" t="str">
            <v>Cash Flow</v>
          </cell>
        </row>
        <row r="22">
          <cell r="A22" t="str">
            <v>New Building</v>
          </cell>
        </row>
        <row r="23">
          <cell r="A23" t="str">
            <v>Acquisition/Rehabilitation of an Existing Building used for housing</v>
          </cell>
        </row>
        <row r="24">
          <cell r="A24" t="str">
            <v>Acquisition/Rehabilitation of an Existing Building not used for housing</v>
          </cell>
        </row>
        <row r="27">
          <cell r="A27" t="str">
            <v>X</v>
          </cell>
        </row>
        <row r="29">
          <cell r="A29" t="str">
            <v xml:space="preserve">Private Placement </v>
          </cell>
        </row>
        <row r="30">
          <cell r="A30" t="str">
            <v>Public Issue</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lication Cover Letter"/>
      <sheetName val="Solar Water Heating Letter"/>
      <sheetName val="Financing Programs"/>
      <sheetName val="Fee Schedule"/>
      <sheetName val="Schedule of Important Events"/>
      <sheetName val="Application Submittal"/>
      <sheetName val="Instructions"/>
      <sheetName val="Area Measurement Guidance"/>
      <sheetName val="Application Receipt&amp;Invoice"/>
      <sheetName val="Application &amp; Input"/>
      <sheetName val="Names(DNU)"/>
      <sheetName val="A-Financing Sources"/>
      <sheetName val="B-Project Budget"/>
      <sheetName val="B2-Bond Issuance"/>
      <sheetName val="B1-Rehab Cost"/>
      <sheetName val="B3-Developer Fee"/>
      <sheetName val="B4-Budget Thresh"/>
      <sheetName val="B5-Sitework Breakdown"/>
      <sheetName val="B6-Vertical Breakdown"/>
      <sheetName val="C-Disbursement &amp; Funding"/>
      <sheetName val="D1-Hist I&amp;E(DNU)"/>
      <sheetName val="D-Operating Budget"/>
      <sheetName val="D1-Operating Subsidy Calc"/>
      <sheetName val="E-Multi-Year Budget"/>
      <sheetName val="F-LIHTC Basis &amp; Calc"/>
      <sheetName val="G-Project Sales Revenues"/>
      <sheetName val="Juliet_Contigency Analysis"/>
      <sheetName val="Juliet_Budget Breakdown"/>
      <sheetName val="Juliet_Breakeven Analysis"/>
      <sheetName val="Certifications &amp; Assurances"/>
      <sheetName val="Credit Authorization"/>
      <sheetName val="LIHTC Threshold Certifications"/>
      <sheetName val="LIHTC Program Certification"/>
      <sheetName val="Questions"/>
      <sheetName val="HMMF Section"/>
      <sheetName val="RHRF Section"/>
      <sheetName val="Exhibits 8 &amp; 9"/>
      <sheetName val="Environmental Questionnaire"/>
      <sheetName val="Market Analyst Affidavit"/>
      <sheetName val="Developer-Applicant Affidavit"/>
      <sheetName val="Exhibit 34"/>
      <sheetName val="Exhibit 35"/>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ow r="5">
          <cell r="A5">
            <v>1</v>
          </cell>
        </row>
        <row r="6">
          <cell r="A6">
            <v>1.3</v>
          </cell>
        </row>
        <row r="8">
          <cell r="A8" t="str">
            <v>Equity</v>
          </cell>
        </row>
        <row r="9">
          <cell r="A9" t="str">
            <v>Debt</v>
          </cell>
        </row>
        <row r="11">
          <cell r="A11" t="str">
            <v>Yes</v>
          </cell>
        </row>
        <row r="12">
          <cell r="A12" t="str">
            <v>No</v>
          </cell>
        </row>
        <row r="19">
          <cell r="A19" t="str">
            <v>Amortizing</v>
          </cell>
        </row>
        <row r="20">
          <cell r="A20" t="str">
            <v>Cash Flow</v>
          </cell>
        </row>
        <row r="22">
          <cell r="A22" t="str">
            <v>New Building</v>
          </cell>
        </row>
        <row r="23">
          <cell r="A23" t="str">
            <v>Acquisition/Rehabilitation of an Existing Building used for housing</v>
          </cell>
        </row>
        <row r="24">
          <cell r="A24" t="str">
            <v>Acquisition/Rehabilitation of an Existing Building not used for housing</v>
          </cell>
        </row>
        <row r="27">
          <cell r="A27" t="str">
            <v>X</v>
          </cell>
        </row>
        <row r="29">
          <cell r="A29" t="str">
            <v xml:space="preserve">Private Placement </v>
          </cell>
        </row>
        <row r="30">
          <cell r="A30" t="str">
            <v>Public Issue</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hfdcapplications@hawaii.go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4222F-E0E5-4F94-B067-EECA6EF14CA2}">
  <sheetPr>
    <tabColor theme="9" tint="-0.499984740745262"/>
  </sheetPr>
  <dimension ref="A1"/>
  <sheetViews>
    <sheetView showGridLines="0" tabSelected="1" zoomScaleNormal="100" zoomScaleSheetLayoutView="100" workbookViewId="0">
      <selection activeCell="X1" sqref="X1"/>
    </sheetView>
  </sheetViews>
  <sheetFormatPr defaultRowHeight="14.5" x14ac:dyDescent="0.35"/>
  <cols>
    <col min="11" max="11" width="11.54296875" customWidth="1"/>
    <col min="12" max="12" width="3.453125" customWidth="1"/>
    <col min="23" max="23" width="11.81640625" customWidth="1"/>
    <col min="25" max="25" width="5.36328125" customWidth="1"/>
  </cols>
  <sheetData/>
  <sheetProtection algorithmName="SHA-512" hashValue="O8wfQ/ECb0xxxLcZheTCU9UjzVrj468T4y2eNAhwbOI1eOJKyG51fx86dKX3lhr2AlCm4q6zihml/oLY29Pk6Q==" saltValue="eMqwJZgw+ALWp1I3OiAyow==" spinCount="100000" sheet="1" objects="1" scenarios="1"/>
  <printOptions horizontalCentered="1"/>
  <pageMargins left="0.5" right="0.5" top="0.5" bottom="0.25" header="0.3" footer="0.3"/>
  <pageSetup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1625-C060-43B4-8B0E-C898D6B0B01C}">
  <sheetPr codeName="Sheet2">
    <tabColor rgb="FF92D050"/>
  </sheetPr>
  <dimension ref="A1:AQ77"/>
  <sheetViews>
    <sheetView showGridLines="0" zoomScale="120" zoomScaleNormal="120" zoomScaleSheetLayoutView="108" workbookViewId="0">
      <selection activeCell="J13" sqref="J13:Y13"/>
    </sheetView>
  </sheetViews>
  <sheetFormatPr defaultColWidth="8.81640625" defaultRowHeight="15.5" x14ac:dyDescent="0.35"/>
  <cols>
    <col min="1" max="3" width="3.54296875" style="1" customWidth="1"/>
    <col min="4" max="5" width="9.54296875" style="1" customWidth="1"/>
    <col min="6" max="27" width="3.54296875" style="1" customWidth="1"/>
    <col min="28" max="28" width="11.54296875" style="1" customWidth="1"/>
    <col min="29" max="29" width="3.54296875" style="1" customWidth="1"/>
    <col min="30" max="35" width="5.6328125" style="1" customWidth="1"/>
    <col min="36" max="39" width="11.54296875" style="1" customWidth="1"/>
    <col min="40" max="40" width="3.54296875" style="1" customWidth="1"/>
    <col min="41" max="16384" width="8.81640625" style="1"/>
  </cols>
  <sheetData>
    <row r="1" spans="1:43" ht="7" customHeight="1" x14ac:dyDescent="0.35">
      <c r="A1" s="110"/>
      <c r="B1" s="79"/>
      <c r="C1" s="79"/>
      <c r="D1" s="79"/>
      <c r="E1" s="79"/>
      <c r="F1" s="79"/>
      <c r="G1" s="79"/>
      <c r="H1" s="79"/>
      <c r="I1" s="79"/>
      <c r="J1" s="79"/>
      <c r="N1" s="81"/>
      <c r="O1" s="81"/>
      <c r="P1" s="81"/>
      <c r="Q1" s="81"/>
      <c r="R1" s="81"/>
      <c r="S1" s="81"/>
      <c r="T1" s="81"/>
      <c r="U1" s="81"/>
      <c r="V1" s="81"/>
      <c r="W1" s="81"/>
      <c r="X1" s="81"/>
      <c r="Y1" s="81"/>
      <c r="Z1" s="81"/>
      <c r="AA1" s="81"/>
      <c r="AB1" s="92"/>
      <c r="AC1" s="92"/>
      <c r="AD1" s="92"/>
      <c r="AE1" s="92"/>
      <c r="AF1" s="92"/>
      <c r="AG1" s="92"/>
      <c r="AH1" s="92"/>
      <c r="AI1" s="92"/>
      <c r="AJ1" s="92"/>
      <c r="AK1" s="92"/>
      <c r="AL1" s="92"/>
      <c r="AM1" s="92"/>
    </row>
    <row r="2" spans="1:43" ht="15.65" customHeight="1" x14ac:dyDescent="0.35">
      <c r="A2" s="110"/>
      <c r="B2" s="78"/>
      <c r="C2" s="78"/>
      <c r="D2" s="78"/>
      <c r="E2" s="78"/>
      <c r="F2" s="78"/>
      <c r="G2" s="78"/>
      <c r="H2" s="78"/>
      <c r="I2" s="78"/>
      <c r="J2" s="78"/>
      <c r="K2" s="79"/>
      <c r="L2" s="80"/>
      <c r="M2" s="80"/>
      <c r="N2" s="81"/>
      <c r="O2" s="81"/>
      <c r="P2" s="81"/>
      <c r="Q2" s="81"/>
      <c r="R2" s="81"/>
      <c r="S2" s="81"/>
      <c r="T2" s="81"/>
      <c r="U2" s="81"/>
      <c r="V2" s="81"/>
      <c r="W2" s="81"/>
      <c r="X2" s="81"/>
      <c r="Y2" s="81"/>
      <c r="Z2" s="81"/>
      <c r="AA2" s="81"/>
      <c r="AB2" s="92"/>
      <c r="AC2" s="92"/>
      <c r="AD2" s="92"/>
      <c r="AE2" s="92"/>
      <c r="AF2" s="92"/>
      <c r="AG2" s="92"/>
      <c r="AH2" s="92"/>
      <c r="AI2" s="92"/>
      <c r="AJ2" s="92"/>
      <c r="AK2" s="92"/>
      <c r="AL2" s="92"/>
      <c r="AM2" s="92"/>
    </row>
    <row r="3" spans="1:43" ht="15.65" customHeight="1" x14ac:dyDescent="0.35">
      <c r="A3" s="110"/>
      <c r="B3" s="78"/>
      <c r="C3" s="78"/>
      <c r="D3" s="78"/>
      <c r="E3" s="78"/>
      <c r="F3" s="78"/>
      <c r="G3" s="78"/>
      <c r="H3" s="78"/>
      <c r="I3" s="78"/>
      <c r="J3" s="78"/>
      <c r="K3" s="78"/>
      <c r="L3" s="80"/>
      <c r="M3" s="80"/>
      <c r="N3" s="81"/>
      <c r="O3" s="81"/>
      <c r="P3" s="81"/>
      <c r="Q3" s="81"/>
      <c r="R3" s="81"/>
      <c r="S3" s="81"/>
      <c r="T3" s="81"/>
      <c r="U3" s="81"/>
      <c r="V3" s="81"/>
      <c r="W3" s="81"/>
      <c r="X3" s="81"/>
      <c r="Y3" s="81"/>
      <c r="Z3" s="81"/>
      <c r="AA3" s="81"/>
      <c r="AB3" s="92"/>
      <c r="AC3" s="92"/>
      <c r="AD3" s="92"/>
      <c r="AE3" s="92"/>
      <c r="AF3" s="92"/>
      <c r="AG3" s="92"/>
      <c r="AH3" s="92"/>
      <c r="AI3" s="92"/>
      <c r="AJ3" s="92"/>
      <c r="AK3" s="92"/>
      <c r="AL3" s="92"/>
      <c r="AM3" s="92"/>
    </row>
    <row r="4" spans="1:43" ht="15.65" customHeight="1" x14ac:dyDescent="0.35">
      <c r="A4" s="110"/>
      <c r="B4" s="78"/>
      <c r="C4" s="78"/>
      <c r="D4" s="78"/>
      <c r="E4" s="78"/>
      <c r="F4" s="78"/>
      <c r="G4" s="78"/>
      <c r="H4" s="78"/>
      <c r="I4" s="78"/>
      <c r="J4" s="78"/>
      <c r="K4" s="82"/>
      <c r="L4" s="80"/>
      <c r="M4" s="80"/>
      <c r="N4" s="81"/>
      <c r="O4" s="81"/>
      <c r="P4" s="81"/>
      <c r="Q4" s="81"/>
      <c r="R4" s="81"/>
      <c r="S4" s="81"/>
      <c r="T4" s="81"/>
      <c r="U4" s="81"/>
      <c r="V4" s="81"/>
      <c r="W4" s="81"/>
      <c r="X4" s="81"/>
      <c r="Y4" s="81"/>
      <c r="Z4" s="81"/>
      <c r="AA4" s="115"/>
      <c r="AB4" s="92"/>
      <c r="AC4" s="92"/>
      <c r="AD4" s="92"/>
      <c r="AE4" s="92"/>
      <c r="AF4" s="92"/>
      <c r="AG4" s="92"/>
      <c r="AH4" s="92"/>
      <c r="AI4" s="92"/>
      <c r="AJ4" s="92"/>
      <c r="AK4" s="92"/>
      <c r="AL4" s="92"/>
      <c r="AM4" s="92"/>
    </row>
    <row r="5" spans="1:43" ht="15.65" customHeight="1" x14ac:dyDescent="0.35">
      <c r="A5" s="110"/>
      <c r="B5" s="78"/>
      <c r="C5" s="78"/>
      <c r="D5" s="78"/>
      <c r="E5" s="78"/>
      <c r="F5" s="78"/>
      <c r="G5" s="78"/>
      <c r="H5" s="78"/>
      <c r="I5" s="78"/>
      <c r="J5" s="78"/>
      <c r="K5" s="82"/>
      <c r="L5" s="80"/>
      <c r="M5" s="80"/>
      <c r="N5" s="81"/>
      <c r="O5" s="81"/>
      <c r="P5" s="81"/>
      <c r="Q5" s="81"/>
      <c r="R5" s="81"/>
      <c r="S5" s="81"/>
      <c r="T5" s="81"/>
      <c r="U5" s="81"/>
      <c r="V5" s="81"/>
      <c r="W5" s="81"/>
      <c r="X5" s="81"/>
      <c r="Y5" s="81"/>
      <c r="Z5" s="81"/>
      <c r="AA5" s="81"/>
      <c r="AB5" s="92"/>
      <c r="AC5" s="92"/>
      <c r="AD5" s="92"/>
      <c r="AE5" s="92"/>
      <c r="AF5" s="92"/>
      <c r="AG5" s="92"/>
      <c r="AH5" s="92"/>
      <c r="AI5" s="92"/>
      <c r="AJ5" s="92"/>
      <c r="AK5" s="92"/>
      <c r="AL5" s="92"/>
      <c r="AM5" s="92"/>
    </row>
    <row r="6" spans="1:43" ht="15.65" customHeight="1" x14ac:dyDescent="0.35">
      <c r="A6" s="110"/>
      <c r="B6" s="78"/>
      <c r="C6" s="78"/>
      <c r="D6" s="78"/>
      <c r="E6" s="78"/>
      <c r="F6" s="78"/>
      <c r="G6" s="78"/>
      <c r="H6" s="78"/>
      <c r="I6" s="78"/>
      <c r="J6" s="78"/>
      <c r="K6" s="82"/>
      <c r="L6" s="80"/>
      <c r="M6" s="80"/>
      <c r="N6" s="81"/>
      <c r="O6" s="81"/>
      <c r="P6" s="81"/>
      <c r="Q6" s="81"/>
      <c r="R6" s="81"/>
      <c r="S6" s="81"/>
      <c r="T6" s="81"/>
      <c r="U6" s="81"/>
      <c r="V6" s="81"/>
      <c r="W6" s="81"/>
      <c r="X6" s="81"/>
      <c r="Y6" s="81"/>
      <c r="Z6" s="81"/>
      <c r="AA6" s="81"/>
      <c r="AB6" s="92"/>
      <c r="AC6" s="92"/>
      <c r="AD6" s="92"/>
      <c r="AE6" s="92"/>
      <c r="AF6" s="92"/>
      <c r="AG6" s="92"/>
      <c r="AH6" s="92"/>
      <c r="AI6" s="92"/>
      <c r="AJ6" s="92"/>
      <c r="AK6" s="92"/>
      <c r="AL6" s="92"/>
      <c r="AM6" s="92"/>
    </row>
    <row r="7" spans="1:43" ht="15.65" customHeight="1" x14ac:dyDescent="0.35">
      <c r="A7" s="110"/>
      <c r="B7" s="78"/>
      <c r="C7" s="78"/>
      <c r="D7" s="78"/>
      <c r="E7" s="78"/>
      <c r="F7" s="78"/>
      <c r="G7" s="78"/>
      <c r="H7" s="78"/>
      <c r="I7" s="78"/>
      <c r="J7" s="78"/>
      <c r="K7" s="78"/>
      <c r="L7" s="78"/>
      <c r="M7" s="78"/>
      <c r="N7" s="81"/>
      <c r="O7" s="81"/>
      <c r="P7" s="81"/>
      <c r="Q7" s="81"/>
      <c r="R7" s="81"/>
      <c r="S7" s="81"/>
      <c r="T7" s="81"/>
      <c r="U7" s="81"/>
      <c r="V7" s="81"/>
      <c r="W7" s="81"/>
      <c r="X7" s="81"/>
      <c r="Y7" s="81"/>
      <c r="Z7" s="81"/>
      <c r="AB7" s="92"/>
      <c r="AC7" s="92"/>
      <c r="AD7" s="92"/>
      <c r="AE7" s="92"/>
      <c r="AF7" s="92"/>
      <c r="AG7" s="92"/>
      <c r="AH7" s="92"/>
      <c r="AI7" s="92"/>
      <c r="AJ7" s="92"/>
      <c r="AK7" s="92"/>
      <c r="AL7" s="92"/>
      <c r="AM7" s="92"/>
      <c r="AO7" s="19"/>
    </row>
    <row r="8" spans="1:43" ht="18" customHeight="1" x14ac:dyDescent="0.35">
      <c r="A8" s="185" t="s">
        <v>8</v>
      </c>
      <c r="B8" s="185"/>
      <c r="C8" s="185"/>
      <c r="D8" s="185"/>
      <c r="E8" s="185"/>
      <c r="F8" s="185"/>
      <c r="G8" s="185"/>
      <c r="H8" s="185"/>
      <c r="I8" s="185"/>
      <c r="J8" s="185"/>
      <c r="K8" s="185"/>
      <c r="L8" s="185"/>
      <c r="M8" s="185"/>
      <c r="N8" s="185"/>
      <c r="O8" s="185"/>
      <c r="P8" s="185"/>
      <c r="Q8" s="185"/>
      <c r="R8" s="185"/>
      <c r="S8" s="185"/>
      <c r="T8" s="185"/>
      <c r="U8" s="185"/>
      <c r="V8" s="185"/>
      <c r="W8" s="185"/>
      <c r="X8" s="185"/>
      <c r="Y8" s="185"/>
      <c r="Z8" s="185"/>
      <c r="AA8" s="178" t="s">
        <v>0</v>
      </c>
      <c r="AB8" s="178"/>
      <c r="AC8" s="178"/>
      <c r="AD8" s="178"/>
      <c r="AE8" s="178"/>
      <c r="AF8" s="178"/>
      <c r="AG8" s="178"/>
      <c r="AH8" s="178"/>
      <c r="AI8" s="178"/>
      <c r="AJ8" s="178"/>
      <c r="AK8" s="178"/>
      <c r="AL8" s="178"/>
      <c r="AM8" s="178"/>
      <c r="AN8" s="178"/>
    </row>
    <row r="9" spans="1:43" ht="15.65" customHeight="1" x14ac:dyDescent="0.35">
      <c r="A9" s="171" t="s">
        <v>79</v>
      </c>
      <c r="B9" s="171"/>
      <c r="C9" s="171"/>
      <c r="D9" s="171"/>
      <c r="E9" s="171"/>
      <c r="F9" s="171"/>
      <c r="G9" s="171"/>
      <c r="H9" s="171"/>
      <c r="I9" s="171"/>
      <c r="J9" s="171"/>
      <c r="K9" s="171"/>
      <c r="L9" s="171"/>
      <c r="M9" s="171"/>
      <c r="N9" s="171"/>
      <c r="O9" s="171"/>
      <c r="P9" s="171"/>
      <c r="Q9" s="171"/>
      <c r="R9" s="171"/>
      <c r="S9" s="171"/>
      <c r="T9" s="171"/>
      <c r="U9" s="171"/>
      <c r="V9" s="171"/>
      <c r="W9" s="171"/>
      <c r="X9" s="171"/>
      <c r="Y9" s="171"/>
      <c r="Z9" s="171"/>
    </row>
    <row r="10" spans="1:43" ht="8" customHeight="1" x14ac:dyDescent="0.35">
      <c r="AC10" s="93"/>
      <c r="AD10" s="93"/>
      <c r="AE10" s="93"/>
      <c r="AF10" s="93"/>
      <c r="AG10" s="93"/>
      <c r="AH10" s="93"/>
      <c r="AI10" s="93"/>
      <c r="AJ10" s="94"/>
      <c r="AK10" s="94"/>
      <c r="AL10" s="94"/>
      <c r="AM10" s="94"/>
    </row>
    <row r="11" spans="1:43" ht="17.5" x14ac:dyDescent="0.35">
      <c r="A11" s="2" t="s">
        <v>75</v>
      </c>
      <c r="B11" s="2"/>
      <c r="C11" s="2"/>
      <c r="D11" s="3"/>
      <c r="E11" s="3"/>
      <c r="F11" s="3"/>
      <c r="G11" s="3"/>
      <c r="H11" s="3"/>
      <c r="I11" s="3"/>
      <c r="J11" s="3"/>
      <c r="K11" s="3"/>
      <c r="L11" s="3"/>
      <c r="M11" s="3"/>
      <c r="N11" s="3"/>
      <c r="O11" s="3"/>
      <c r="P11" s="3"/>
      <c r="Q11" s="3"/>
      <c r="R11" s="3"/>
      <c r="S11" s="3"/>
      <c r="T11" s="3"/>
      <c r="U11" s="3"/>
      <c r="V11" s="3"/>
      <c r="W11" s="3"/>
      <c r="X11" s="3"/>
      <c r="Y11" s="3"/>
      <c r="Z11" s="3"/>
      <c r="AA11" s="116"/>
      <c r="AB11" s="95"/>
      <c r="AC11" s="93"/>
      <c r="AD11" s="93"/>
      <c r="AE11" s="93"/>
      <c r="AF11" s="93"/>
      <c r="AG11" s="93"/>
      <c r="AH11" s="93"/>
      <c r="AI11" s="93"/>
      <c r="AM11" s="96"/>
      <c r="AQ11" s="4"/>
    </row>
    <row r="12" spans="1:43" ht="10" customHeight="1" x14ac:dyDescent="0.35">
      <c r="A12" s="83"/>
      <c r="B12" s="83"/>
      <c r="C12" s="83"/>
      <c r="D12" s="84"/>
      <c r="E12" s="84"/>
      <c r="F12" s="84"/>
      <c r="G12" s="84"/>
      <c r="H12" s="84"/>
      <c r="I12" s="84"/>
      <c r="J12" s="84"/>
      <c r="K12" s="84"/>
      <c r="L12" s="84"/>
      <c r="M12" s="84"/>
      <c r="N12" s="84"/>
      <c r="O12" s="84"/>
      <c r="P12" s="84"/>
      <c r="Q12" s="84"/>
      <c r="R12" s="84"/>
      <c r="S12" s="84"/>
      <c r="T12" s="84"/>
      <c r="U12" s="84"/>
      <c r="V12" s="84"/>
      <c r="W12" s="84"/>
      <c r="X12" s="84"/>
      <c r="Y12" s="84"/>
      <c r="Z12" s="84"/>
      <c r="AA12" s="116"/>
      <c r="AB12" s="97" t="s">
        <v>1</v>
      </c>
      <c r="AJ12" s="93"/>
      <c r="AK12" s="93"/>
      <c r="AL12" s="5"/>
      <c r="AQ12" s="6"/>
    </row>
    <row r="13" spans="1:43" x14ac:dyDescent="0.35">
      <c r="A13" s="83"/>
      <c r="B13" s="85" t="s">
        <v>20</v>
      </c>
      <c r="C13" s="85"/>
      <c r="D13" s="84"/>
      <c r="E13" s="84"/>
      <c r="F13" s="84"/>
      <c r="G13" s="84"/>
      <c r="H13" s="84"/>
      <c r="I13" s="84"/>
      <c r="J13" s="182"/>
      <c r="K13" s="182"/>
      <c r="L13" s="182"/>
      <c r="M13" s="182"/>
      <c r="N13" s="182"/>
      <c r="O13" s="182"/>
      <c r="P13" s="182"/>
      <c r="Q13" s="182"/>
      <c r="R13" s="182"/>
      <c r="S13" s="182"/>
      <c r="T13" s="182"/>
      <c r="U13" s="182"/>
      <c r="V13" s="182"/>
      <c r="W13" s="182"/>
      <c r="X13" s="182"/>
      <c r="Y13" s="182"/>
      <c r="Z13" s="84"/>
      <c r="AA13" s="116"/>
      <c r="AB13" s="98" t="s">
        <v>2</v>
      </c>
      <c r="AC13" s="99"/>
      <c r="AD13" s="99"/>
      <c r="AE13" s="100">
        <f>J20</f>
        <v>0</v>
      </c>
      <c r="AF13" s="99"/>
      <c r="AG13" s="99"/>
      <c r="AH13" s="99"/>
      <c r="AI13" s="99"/>
      <c r="AJ13" s="98" t="s">
        <v>39</v>
      </c>
      <c r="AK13" s="7"/>
      <c r="AL13" s="100">
        <f>J14</f>
        <v>0</v>
      </c>
      <c r="AN13" s="7"/>
      <c r="AO13" s="7"/>
      <c r="AQ13" s="6"/>
    </row>
    <row r="14" spans="1:43" x14ac:dyDescent="0.35">
      <c r="A14" s="83"/>
      <c r="B14" s="85" t="s">
        <v>21</v>
      </c>
      <c r="C14" s="85"/>
      <c r="D14" s="84"/>
      <c r="E14" s="84"/>
      <c r="F14" s="84"/>
      <c r="G14" s="84"/>
      <c r="H14" s="84"/>
      <c r="I14" s="84"/>
      <c r="J14" s="182"/>
      <c r="K14" s="182"/>
      <c r="L14" s="182"/>
      <c r="M14" s="182"/>
      <c r="N14" s="182"/>
      <c r="O14" s="182"/>
      <c r="P14" s="182"/>
      <c r="Q14" s="182"/>
      <c r="R14" s="182"/>
      <c r="S14" s="182"/>
      <c r="T14" s="182"/>
      <c r="U14" s="182"/>
      <c r="V14" s="182"/>
      <c r="W14" s="182"/>
      <c r="X14" s="182"/>
      <c r="Y14" s="182"/>
      <c r="Z14" s="84"/>
      <c r="AA14" s="117"/>
      <c r="AB14" s="98" t="s">
        <v>29</v>
      </c>
      <c r="AC14" s="7"/>
      <c r="AD14" s="7"/>
      <c r="AE14" s="100">
        <f>J13</f>
        <v>0</v>
      </c>
      <c r="AF14" s="7"/>
      <c r="AG14" s="7"/>
      <c r="AH14" s="7"/>
      <c r="AI14" s="7"/>
      <c r="AJ14" s="98" t="s">
        <v>30</v>
      </c>
      <c r="AK14" s="101"/>
      <c r="AL14" s="175">
        <f>J17</f>
        <v>0</v>
      </c>
      <c r="AM14" s="175"/>
      <c r="AN14" s="45"/>
      <c r="AO14" s="45"/>
      <c r="AQ14" s="8"/>
    </row>
    <row r="15" spans="1:43" ht="15.65" customHeight="1" x14ac:dyDescent="0.35">
      <c r="A15" s="111"/>
      <c r="B15" s="85" t="s">
        <v>24</v>
      </c>
      <c r="C15" s="85"/>
      <c r="J15" s="182"/>
      <c r="K15" s="182"/>
      <c r="L15" s="182"/>
      <c r="M15" s="182"/>
      <c r="N15" s="182"/>
      <c r="O15" s="182"/>
      <c r="P15" s="182"/>
      <c r="Q15" s="182"/>
      <c r="R15" s="182"/>
      <c r="S15" s="182"/>
      <c r="T15" s="182"/>
      <c r="U15" s="182"/>
      <c r="V15" s="182"/>
      <c r="W15" s="182"/>
      <c r="X15" s="182"/>
      <c r="Y15" s="182"/>
      <c r="Z15" s="87"/>
      <c r="AA15" s="117"/>
      <c r="AB15" s="98" t="str">
        <f>B15</f>
        <v>Applicant Address:</v>
      </c>
      <c r="AC15" s="7"/>
      <c r="AD15" s="7"/>
      <c r="AE15" s="100">
        <f>J15</f>
        <v>0</v>
      </c>
      <c r="AF15" s="7"/>
      <c r="AG15" s="7"/>
      <c r="AH15" s="7"/>
      <c r="AI15" s="7"/>
      <c r="AJ15" s="93"/>
      <c r="AK15" s="93"/>
      <c r="AL15" s="5"/>
      <c r="AM15" s="5"/>
      <c r="AQ15" s="8"/>
    </row>
    <row r="16" spans="1:43" ht="15.5" customHeight="1" x14ac:dyDescent="0.35">
      <c r="A16" s="111"/>
      <c r="B16" s="85" t="s">
        <v>40</v>
      </c>
      <c r="C16" s="85"/>
      <c r="J16" s="182"/>
      <c r="K16" s="182"/>
      <c r="L16" s="182"/>
      <c r="M16" s="182"/>
      <c r="N16" s="182"/>
      <c r="O16" s="182"/>
      <c r="P16" s="182"/>
      <c r="Q16" s="182"/>
      <c r="R16" s="182"/>
      <c r="S16" s="182"/>
      <c r="T16" s="182"/>
      <c r="U16" s="182"/>
      <c r="V16" s="182"/>
      <c r="W16" s="182"/>
      <c r="X16" s="182"/>
      <c r="Y16" s="182"/>
      <c r="Z16" s="87"/>
      <c r="AA16" s="117"/>
      <c r="AB16" s="102"/>
      <c r="AC16" s="7"/>
      <c r="AD16" s="7"/>
      <c r="AE16" s="100">
        <f>J16</f>
        <v>0</v>
      </c>
      <c r="AF16" s="7"/>
      <c r="AG16" s="7"/>
      <c r="AH16" s="7"/>
      <c r="AI16" s="7"/>
      <c r="AJ16" s="93"/>
      <c r="AK16" s="93"/>
      <c r="AL16" s="5"/>
      <c r="AM16" s="5"/>
      <c r="AQ16" s="8"/>
    </row>
    <row r="17" spans="1:43" ht="15.5" customHeight="1" x14ac:dyDescent="0.35">
      <c r="A17" s="111"/>
      <c r="B17" s="85" t="s">
        <v>22</v>
      </c>
      <c r="C17" s="85"/>
      <c r="J17" s="183"/>
      <c r="K17" s="183"/>
      <c r="L17" s="183"/>
      <c r="M17" s="183"/>
      <c r="N17" s="183"/>
      <c r="O17" s="183"/>
      <c r="P17" s="183"/>
      <c r="Q17" s="183"/>
      <c r="R17" s="183"/>
      <c r="S17" s="183"/>
      <c r="T17" s="183"/>
      <c r="U17" s="183"/>
      <c r="V17" s="183"/>
      <c r="W17" s="183"/>
      <c r="X17" s="183"/>
      <c r="Y17" s="183"/>
      <c r="Z17" s="87"/>
      <c r="AA17" s="117"/>
      <c r="AI17" s="7"/>
      <c r="AJ17" s="93"/>
      <c r="AK17" s="93"/>
      <c r="AL17" s="5"/>
      <c r="AM17" s="5"/>
      <c r="AQ17" s="8"/>
    </row>
    <row r="18" spans="1:43" ht="15.65" customHeight="1" x14ac:dyDescent="0.35">
      <c r="A18" s="111"/>
      <c r="B18" s="85" t="s">
        <v>23</v>
      </c>
      <c r="C18" s="85"/>
      <c r="J18" s="184"/>
      <c r="K18" s="182"/>
      <c r="L18" s="182"/>
      <c r="M18" s="182"/>
      <c r="N18" s="182"/>
      <c r="O18" s="182"/>
      <c r="P18" s="182"/>
      <c r="Q18" s="182"/>
      <c r="R18" s="182"/>
      <c r="S18" s="182"/>
      <c r="T18" s="182"/>
      <c r="U18" s="182"/>
      <c r="V18" s="182"/>
      <c r="W18" s="182"/>
      <c r="X18" s="182"/>
      <c r="Y18" s="182"/>
      <c r="Z18" s="87"/>
      <c r="AA18" s="117"/>
      <c r="AI18" s="101"/>
      <c r="AJ18" s="93"/>
      <c r="AK18" s="93"/>
      <c r="AL18" s="5"/>
      <c r="AM18" s="5"/>
      <c r="AQ18" s="8"/>
    </row>
    <row r="19" spans="1:43" ht="8" customHeight="1" x14ac:dyDescent="0.35">
      <c r="AA19" s="117"/>
      <c r="AJ19" s="93"/>
      <c r="AK19" s="93"/>
      <c r="AL19" s="5"/>
      <c r="AM19" s="5"/>
      <c r="AQ19" s="8"/>
    </row>
    <row r="20" spans="1:43" x14ac:dyDescent="0.35">
      <c r="A20" s="83"/>
      <c r="B20" s="85" t="s">
        <v>2</v>
      </c>
      <c r="C20" s="85"/>
      <c r="D20" s="84"/>
      <c r="E20" s="84"/>
      <c r="F20" s="84"/>
      <c r="G20" s="84"/>
      <c r="H20" s="84"/>
      <c r="I20" s="84"/>
      <c r="J20" s="182"/>
      <c r="K20" s="182"/>
      <c r="L20" s="182"/>
      <c r="M20" s="182"/>
      <c r="N20" s="182"/>
      <c r="O20" s="182"/>
      <c r="P20" s="182"/>
      <c r="Q20" s="182"/>
      <c r="R20" s="182"/>
      <c r="S20" s="182"/>
      <c r="T20" s="182"/>
      <c r="U20" s="182"/>
      <c r="V20" s="182"/>
      <c r="W20" s="182"/>
      <c r="X20" s="182"/>
      <c r="Y20" s="182"/>
      <c r="Z20" s="84"/>
      <c r="AA20" s="117"/>
      <c r="AB20" s="172" t="s">
        <v>3</v>
      </c>
      <c r="AC20" s="173"/>
      <c r="AD20" s="173"/>
      <c r="AE20" s="173"/>
      <c r="AF20" s="173"/>
      <c r="AG20" s="173"/>
      <c r="AH20" s="173"/>
      <c r="AI20" s="174"/>
      <c r="AJ20" s="48" t="s">
        <v>7</v>
      </c>
      <c r="AK20" s="48" t="s">
        <v>5</v>
      </c>
      <c r="AL20" s="48" t="s">
        <v>4</v>
      </c>
      <c r="AM20" s="48" t="s">
        <v>6</v>
      </c>
      <c r="AQ20" s="8"/>
    </row>
    <row r="21" spans="1:43" ht="15.75" customHeight="1" x14ac:dyDescent="0.35">
      <c r="A21" s="83"/>
      <c r="B21" s="85" t="s">
        <v>37</v>
      </c>
      <c r="C21" s="85"/>
      <c r="D21" s="84"/>
      <c r="E21" s="84"/>
      <c r="F21" s="84"/>
      <c r="G21" s="84"/>
      <c r="H21" s="84"/>
      <c r="I21" s="84"/>
      <c r="J21" s="179" t="s">
        <v>96</v>
      </c>
      <c r="K21" s="179"/>
      <c r="L21" s="179"/>
      <c r="M21" s="179"/>
      <c r="N21" s="179"/>
      <c r="O21" s="179"/>
      <c r="P21" s="179"/>
      <c r="Q21" s="179"/>
      <c r="R21" s="179"/>
      <c r="S21" s="179"/>
      <c r="T21" s="179"/>
      <c r="U21" s="179"/>
      <c r="V21" s="179"/>
      <c r="W21" s="179"/>
      <c r="X21" s="179"/>
      <c r="Y21" s="179"/>
      <c r="Z21" s="84"/>
      <c r="AB21" s="9"/>
      <c r="AC21" s="10"/>
      <c r="AJ21" s="11"/>
      <c r="AK21" s="12"/>
      <c r="AL21" s="13"/>
      <c r="AM21" s="41"/>
      <c r="AQ21" s="6"/>
    </row>
    <row r="22" spans="1:43" x14ac:dyDescent="0.35">
      <c r="A22" s="83"/>
      <c r="B22" s="85" t="s">
        <v>38</v>
      </c>
      <c r="C22" s="85"/>
      <c r="J22" s="179" t="s">
        <v>96</v>
      </c>
      <c r="K22" s="179"/>
      <c r="L22" s="179"/>
      <c r="M22" s="179"/>
      <c r="N22" s="179"/>
      <c r="O22" s="179"/>
      <c r="P22" s="179"/>
      <c r="Q22" s="179"/>
      <c r="R22" s="179"/>
      <c r="S22" s="179"/>
      <c r="T22" s="179"/>
      <c r="U22" s="179"/>
      <c r="V22" s="179"/>
      <c r="W22" s="179"/>
      <c r="X22" s="179"/>
      <c r="Y22" s="179"/>
      <c r="Z22" s="84"/>
      <c r="AB22" s="176" t="str">
        <f>IF($U$37="X","LIHTC 9%","")</f>
        <v/>
      </c>
      <c r="AC22" s="177"/>
      <c r="AD22" s="177"/>
      <c r="AE22" s="177"/>
      <c r="AF22" s="177"/>
      <c r="AG22" s="177"/>
      <c r="AH22" s="177"/>
      <c r="AI22" s="177"/>
      <c r="AJ22" s="15"/>
      <c r="AK22" s="15" t="str">
        <f>IF(AB22="LIHTC 9%",5000,"")</f>
        <v/>
      </c>
      <c r="AL22" s="15"/>
      <c r="AM22" s="42"/>
      <c r="AQ22" s="8"/>
    </row>
    <row r="23" spans="1:43" x14ac:dyDescent="0.35">
      <c r="A23" s="83"/>
      <c r="B23" s="85" t="s">
        <v>47</v>
      </c>
      <c r="C23" s="85"/>
      <c r="J23" s="179" t="s">
        <v>96</v>
      </c>
      <c r="K23" s="179"/>
      <c r="L23" s="179"/>
      <c r="M23" s="179"/>
      <c r="N23" s="179"/>
      <c r="O23" s="179"/>
      <c r="P23" s="179"/>
      <c r="Q23" s="179"/>
      <c r="R23" s="179"/>
      <c r="S23" s="179"/>
      <c r="T23" s="179"/>
      <c r="U23" s="179"/>
      <c r="V23" s="179"/>
      <c r="W23" s="179"/>
      <c r="X23" s="179"/>
      <c r="Y23" s="179"/>
      <c r="Z23" s="84"/>
      <c r="AB23" s="14" t="str">
        <f>IF($U$34="X","RHRF","")</f>
        <v/>
      </c>
      <c r="AC23" s="103"/>
      <c r="AD23" s="103"/>
      <c r="AE23" s="103"/>
      <c r="AF23" s="103"/>
      <c r="AG23" s="103"/>
      <c r="AH23" s="103"/>
      <c r="AI23" s="103"/>
      <c r="AJ23" s="15" t="str">
        <f>IF(AB23="RHRF",2000,"")</f>
        <v/>
      </c>
      <c r="AK23" s="15"/>
      <c r="AL23" s="15"/>
      <c r="AM23" s="42"/>
      <c r="AQ23" s="8"/>
    </row>
    <row r="24" spans="1:43" x14ac:dyDescent="0.35">
      <c r="A24" s="83"/>
      <c r="B24" s="85" t="s">
        <v>46</v>
      </c>
      <c r="C24" s="85"/>
      <c r="J24" s="187"/>
      <c r="K24" s="187"/>
      <c r="L24" s="187"/>
      <c r="M24" s="51" t="s">
        <v>78</v>
      </c>
      <c r="N24" s="52"/>
      <c r="O24" s="52"/>
      <c r="P24" s="50"/>
      <c r="Q24" s="50"/>
      <c r="R24" s="50"/>
      <c r="S24" s="50"/>
      <c r="T24" s="50"/>
      <c r="U24" s="50"/>
      <c r="V24" s="72"/>
      <c r="W24" s="72"/>
      <c r="X24" s="72"/>
      <c r="Y24" s="72"/>
      <c r="Z24" s="84"/>
      <c r="AB24" s="14" t="str">
        <f>IF($U$36="X","LIHTC 4%","")</f>
        <v/>
      </c>
      <c r="AC24" s="103"/>
      <c r="AD24" s="103"/>
      <c r="AE24" s="103"/>
      <c r="AF24" s="103"/>
      <c r="AG24" s="103"/>
      <c r="AH24" s="103"/>
      <c r="AI24" s="103"/>
      <c r="AJ24" s="16"/>
      <c r="AK24" s="15" t="str">
        <f>IF(AB24="LIHTC 4%",5000,"")</f>
        <v/>
      </c>
      <c r="AL24" s="15"/>
      <c r="AM24" s="42"/>
      <c r="AQ24" s="8"/>
    </row>
    <row r="25" spans="1:43" x14ac:dyDescent="0.35">
      <c r="A25" s="83"/>
      <c r="B25" s="85" t="s">
        <v>25</v>
      </c>
      <c r="C25" s="85"/>
      <c r="J25" s="186"/>
      <c r="K25" s="186"/>
      <c r="L25" s="186"/>
      <c r="M25" s="53" t="s">
        <v>91</v>
      </c>
      <c r="N25" s="54"/>
      <c r="O25" s="54"/>
      <c r="P25" s="55"/>
      <c r="Q25" s="55"/>
      <c r="R25" s="86"/>
      <c r="S25" s="86"/>
      <c r="T25" s="86"/>
      <c r="U25" s="86"/>
      <c r="V25" s="86"/>
      <c r="W25" s="86"/>
      <c r="X25" s="86"/>
      <c r="Y25" s="86"/>
      <c r="Z25" s="84"/>
      <c r="AB25" s="176" t="str">
        <f>IF(U35="X","HMMF","")</f>
        <v/>
      </c>
      <c r="AC25" s="177"/>
      <c r="AD25" s="177"/>
      <c r="AE25" s="177"/>
      <c r="AF25" s="177"/>
      <c r="AG25" s="177"/>
      <c r="AH25" s="177"/>
      <c r="AI25" s="177"/>
      <c r="AJ25" s="17"/>
      <c r="AK25" s="18"/>
      <c r="AL25" s="15" t="str">
        <f>IF(AB25="HMMF",5000,"")</f>
        <v/>
      </c>
      <c r="AM25" s="42"/>
      <c r="AQ25" s="6"/>
    </row>
    <row r="26" spans="1:43" ht="15.5" customHeight="1" x14ac:dyDescent="0.35">
      <c r="A26" s="111"/>
      <c r="B26" s="85" t="s">
        <v>26</v>
      </c>
      <c r="C26" s="85"/>
      <c r="J26" s="192"/>
      <c r="K26" s="192"/>
      <c r="L26" s="192"/>
      <c r="M26" s="192"/>
      <c r="N26" s="192"/>
      <c r="O26" s="192"/>
      <c r="P26" s="192"/>
      <c r="Q26" s="192"/>
      <c r="R26" s="193" t="s">
        <v>52</v>
      </c>
      <c r="S26" s="193"/>
      <c r="T26" s="193"/>
      <c r="U26" s="193"/>
      <c r="V26" s="193"/>
      <c r="W26" s="194"/>
      <c r="X26" s="194"/>
      <c r="Y26" s="194"/>
      <c r="Z26" s="87"/>
      <c r="AB26" s="20"/>
      <c r="AJ26" s="21"/>
      <c r="AK26" s="22"/>
      <c r="AL26" s="23"/>
      <c r="AM26" s="42"/>
      <c r="AQ26" s="8"/>
    </row>
    <row r="27" spans="1:43" ht="15.5" customHeight="1" x14ac:dyDescent="0.35">
      <c r="A27" s="111"/>
      <c r="B27" s="85" t="s">
        <v>27</v>
      </c>
      <c r="C27" s="85"/>
      <c r="J27" s="170"/>
      <c r="K27" s="170"/>
      <c r="L27" s="170"/>
      <c r="M27" s="170"/>
      <c r="N27" s="170"/>
      <c r="O27" s="170"/>
      <c r="P27" s="170"/>
      <c r="Q27" s="170"/>
      <c r="R27" s="170"/>
      <c r="S27" s="170"/>
      <c r="T27" s="170"/>
      <c r="U27" s="170"/>
      <c r="V27" s="170"/>
      <c r="W27" s="170"/>
      <c r="X27" s="170"/>
      <c r="Y27" s="170"/>
      <c r="Z27" s="87"/>
      <c r="AB27" s="24"/>
      <c r="AC27" s="25"/>
      <c r="AD27" s="25"/>
      <c r="AE27" s="25"/>
      <c r="AF27" s="25"/>
      <c r="AG27" s="25"/>
      <c r="AH27" s="25"/>
      <c r="AI27" s="25"/>
      <c r="AJ27" s="26">
        <f>SUM(AJ22:AJ26)</f>
        <v>0</v>
      </c>
      <c r="AK27" s="26">
        <f>SUM(AK22:AK26)</f>
        <v>0</v>
      </c>
      <c r="AL27" s="26">
        <f>SUM(AL22:AL26)</f>
        <v>0</v>
      </c>
      <c r="AM27" s="26">
        <f>SUM(AJ27:AL27)</f>
        <v>0</v>
      </c>
      <c r="AQ27" s="6"/>
    </row>
    <row r="28" spans="1:43" x14ac:dyDescent="0.35">
      <c r="A28" s="111"/>
      <c r="B28" s="19" t="s">
        <v>28</v>
      </c>
      <c r="C28" s="19"/>
      <c r="J28" s="170"/>
      <c r="K28" s="170"/>
      <c r="L28" s="170"/>
      <c r="M28" s="170"/>
      <c r="N28" s="170"/>
      <c r="O28" s="170"/>
      <c r="P28" s="170"/>
      <c r="Q28" s="170"/>
      <c r="R28" s="170"/>
      <c r="S28" s="170"/>
      <c r="T28" s="170"/>
      <c r="U28" s="170"/>
      <c r="V28" s="170"/>
      <c r="W28" s="170"/>
      <c r="X28" s="170"/>
      <c r="Y28" s="170"/>
      <c r="Z28" s="87"/>
      <c r="AB28" s="71" t="s">
        <v>44</v>
      </c>
      <c r="AC28" s="10"/>
      <c r="AD28" s="10"/>
      <c r="AE28" s="10"/>
      <c r="AF28" s="10"/>
      <c r="AG28" s="10"/>
      <c r="AH28" s="10"/>
      <c r="AI28" s="10"/>
      <c r="AJ28" s="10"/>
      <c r="AK28" s="10"/>
      <c r="AL28" s="10"/>
      <c r="AM28" s="10"/>
      <c r="AQ28" s="8"/>
    </row>
    <row r="29" spans="1:43" ht="8" customHeight="1" x14ac:dyDescent="0.35">
      <c r="A29" s="111"/>
      <c r="Z29" s="87"/>
      <c r="AB29" s="104"/>
      <c r="AC29" s="104"/>
      <c r="AD29" s="104"/>
      <c r="AE29" s="104"/>
      <c r="AF29" s="104"/>
      <c r="AG29" s="104"/>
      <c r="AH29" s="104"/>
      <c r="AI29" s="104"/>
      <c r="AJ29" s="104"/>
      <c r="AK29" s="104"/>
      <c r="AL29" s="104"/>
      <c r="AM29" s="104"/>
      <c r="AQ29" s="4"/>
    </row>
    <row r="30" spans="1:43" ht="15" customHeight="1" x14ac:dyDescent="0.35">
      <c r="A30" s="188" t="s">
        <v>41</v>
      </c>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B30" s="105" t="s">
        <v>31</v>
      </c>
      <c r="AC30" s="105"/>
      <c r="AD30" s="106" t="s">
        <v>32</v>
      </c>
      <c r="AE30" s="104"/>
      <c r="AF30" s="104"/>
      <c r="AG30" s="104"/>
      <c r="AH30" s="104"/>
      <c r="AI30" s="104"/>
      <c r="AJ30" s="104"/>
      <c r="AK30" s="104"/>
      <c r="AL30" s="104"/>
      <c r="AM30" s="104"/>
      <c r="AQ30" s="4"/>
    </row>
    <row r="31" spans="1:43" ht="15" customHeight="1" x14ac:dyDescent="0.35">
      <c r="A31" s="188"/>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D31" s="107" t="s">
        <v>33</v>
      </c>
      <c r="AE31" s="108"/>
      <c r="AF31" s="108"/>
      <c r="AG31" s="108"/>
      <c r="AH31" s="108"/>
      <c r="AI31" s="108"/>
      <c r="AQ31" s="4"/>
    </row>
    <row r="32" spans="1:43" ht="12.5" customHeight="1" x14ac:dyDescent="0.35">
      <c r="A32" s="84"/>
      <c r="Z32" s="84"/>
      <c r="AD32" s="109" t="s">
        <v>34</v>
      </c>
      <c r="AQ32" s="27"/>
    </row>
    <row r="33" spans="1:43" ht="15" customHeight="1" x14ac:dyDescent="0.35">
      <c r="A33" s="84"/>
      <c r="B33" s="180" t="s">
        <v>12</v>
      </c>
      <c r="C33" s="181"/>
      <c r="D33" s="181"/>
      <c r="E33" s="181"/>
      <c r="F33" s="181"/>
      <c r="G33" s="181"/>
      <c r="H33" s="181"/>
      <c r="I33" s="181"/>
      <c r="J33" s="181"/>
      <c r="K33" s="181"/>
      <c r="L33" s="181"/>
      <c r="M33" s="46"/>
      <c r="N33" s="46"/>
      <c r="O33" s="47"/>
      <c r="P33" s="156" t="s">
        <v>15</v>
      </c>
      <c r="Q33" s="156"/>
      <c r="R33" s="156"/>
      <c r="S33" s="156"/>
      <c r="T33" s="157"/>
      <c r="U33" s="152" t="s">
        <v>36</v>
      </c>
      <c r="V33" s="152"/>
      <c r="W33" s="152"/>
      <c r="X33" s="152"/>
      <c r="Y33" s="152"/>
      <c r="Z33" s="84"/>
      <c r="AD33" s="109" t="s">
        <v>43</v>
      </c>
      <c r="AJ33" s="105"/>
      <c r="AK33" s="105"/>
      <c r="AL33" s="105"/>
      <c r="AM33" s="105"/>
      <c r="AQ33" s="4"/>
    </row>
    <row r="34" spans="1:43" ht="15" customHeight="1" x14ac:dyDescent="0.35">
      <c r="B34" s="28" t="s">
        <v>9</v>
      </c>
      <c r="C34" s="29"/>
      <c r="D34" s="29"/>
      <c r="E34" s="29"/>
      <c r="F34" s="29"/>
      <c r="G34" s="29"/>
      <c r="H34" s="29"/>
      <c r="I34" s="29"/>
      <c r="J34" s="29"/>
      <c r="K34" s="29"/>
      <c r="L34" s="29"/>
      <c r="M34" s="30"/>
      <c r="N34" s="49" t="str">
        <f>IF($S34="X",2000,"")</f>
        <v/>
      </c>
      <c r="O34" s="31"/>
      <c r="P34" s="40"/>
      <c r="Q34" s="158">
        <v>2000</v>
      </c>
      <c r="R34" s="158"/>
      <c r="S34" s="158"/>
      <c r="T34" s="159"/>
      <c r="U34" s="153"/>
      <c r="V34" s="154"/>
      <c r="W34" s="154"/>
      <c r="X34" s="154"/>
      <c r="Y34" s="155"/>
      <c r="AB34" s="160" t="s">
        <v>48</v>
      </c>
      <c r="AC34" s="160"/>
      <c r="AD34" s="142" t="s">
        <v>49</v>
      </c>
      <c r="AE34" s="142"/>
      <c r="AF34" s="142"/>
      <c r="AG34" s="142"/>
      <c r="AH34" s="142"/>
      <c r="AJ34" s="108"/>
      <c r="AK34" s="108"/>
      <c r="AL34" s="108"/>
      <c r="AM34" s="108"/>
      <c r="AQ34" s="4"/>
    </row>
    <row r="35" spans="1:43" ht="15" customHeight="1" x14ac:dyDescent="0.35">
      <c r="B35" s="28" t="s">
        <v>42</v>
      </c>
      <c r="O35" s="143"/>
      <c r="P35" s="40"/>
      <c r="Q35" s="158">
        <v>5000</v>
      </c>
      <c r="R35" s="158"/>
      <c r="S35" s="158"/>
      <c r="T35" s="159"/>
      <c r="U35" s="153"/>
      <c r="V35" s="154"/>
      <c r="W35" s="154"/>
      <c r="X35" s="154"/>
      <c r="Y35" s="155"/>
      <c r="AB35" s="105"/>
      <c r="AC35" s="105"/>
      <c r="AD35" s="142"/>
      <c r="AE35" s="142"/>
      <c r="AF35" s="142"/>
      <c r="AG35" s="142"/>
      <c r="AH35" s="142"/>
      <c r="AJ35" s="108"/>
      <c r="AK35" s="108"/>
      <c r="AL35" s="108"/>
      <c r="AM35" s="108"/>
      <c r="AQ35" s="4"/>
    </row>
    <row r="36" spans="1:43" ht="15" customHeight="1" x14ac:dyDescent="0.35">
      <c r="B36" s="28" t="s">
        <v>13</v>
      </c>
      <c r="C36" s="29"/>
      <c r="D36" s="29"/>
      <c r="E36" s="29"/>
      <c r="F36" s="29"/>
      <c r="G36" s="29"/>
      <c r="H36" s="29"/>
      <c r="I36" s="29"/>
      <c r="J36" s="29"/>
      <c r="K36" s="29"/>
      <c r="L36" s="29"/>
      <c r="M36" s="30"/>
      <c r="N36" s="49" t="str">
        <f ca="1">IF($S36="X",5000,"")</f>
        <v/>
      </c>
      <c r="O36" s="31"/>
      <c r="P36" s="40"/>
      <c r="Q36" s="158">
        <v>5000</v>
      </c>
      <c r="R36" s="158" t="str">
        <f t="shared" ref="R36:T37" ca="1" si="0">IF($S36="X",5000,"")</f>
        <v/>
      </c>
      <c r="S36" s="158" t="str">
        <f t="shared" ca="1" si="0"/>
        <v/>
      </c>
      <c r="T36" s="159" t="str">
        <f t="shared" ca="1" si="0"/>
        <v/>
      </c>
      <c r="U36" s="167" t="str">
        <f>IF(W26=0.04,"X","")</f>
        <v/>
      </c>
      <c r="V36" s="168"/>
      <c r="W36" s="168"/>
      <c r="X36" s="168"/>
      <c r="Y36" s="169"/>
      <c r="AB36" s="161" t="s">
        <v>35</v>
      </c>
      <c r="AC36" s="161"/>
      <c r="AD36" s="161"/>
      <c r="AE36" s="161"/>
      <c r="AF36" s="161"/>
      <c r="AG36" s="161"/>
      <c r="AH36" s="161"/>
      <c r="AI36" s="161"/>
      <c r="AJ36" s="161"/>
      <c r="AK36" s="161"/>
      <c r="AL36" s="161"/>
      <c r="AM36" s="161"/>
      <c r="AQ36" s="4"/>
    </row>
    <row r="37" spans="1:43" ht="15" customHeight="1" x14ac:dyDescent="0.35">
      <c r="B37" s="28" t="s">
        <v>14</v>
      </c>
      <c r="C37" s="29"/>
      <c r="D37" s="29"/>
      <c r="E37" s="29"/>
      <c r="F37" s="29"/>
      <c r="G37" s="29"/>
      <c r="H37" s="29"/>
      <c r="I37" s="29"/>
      <c r="J37" s="29"/>
      <c r="K37" s="29"/>
      <c r="L37" s="29"/>
      <c r="M37" s="30"/>
      <c r="N37" s="49" t="str">
        <f ca="1">IF($S37="X",5000,"")</f>
        <v/>
      </c>
      <c r="O37" s="31"/>
      <c r="P37" s="40"/>
      <c r="Q37" s="158">
        <v>5000</v>
      </c>
      <c r="R37" s="158" t="str">
        <f t="shared" ca="1" si="0"/>
        <v/>
      </c>
      <c r="S37" s="158" t="str">
        <f t="shared" ca="1" si="0"/>
        <v/>
      </c>
      <c r="T37" s="159" t="str">
        <f t="shared" ca="1" si="0"/>
        <v/>
      </c>
      <c r="U37" s="167" t="str">
        <f>IF(W26=0.09,"X","")</f>
        <v/>
      </c>
      <c r="V37" s="168"/>
      <c r="W37" s="168"/>
      <c r="X37" s="168"/>
      <c r="Y37" s="169"/>
      <c r="AA37" s="118"/>
      <c r="AB37" s="161"/>
      <c r="AC37" s="161"/>
      <c r="AD37" s="161"/>
      <c r="AE37" s="161"/>
      <c r="AF37" s="161"/>
      <c r="AG37" s="161"/>
      <c r="AH37" s="161"/>
      <c r="AI37" s="161"/>
      <c r="AJ37" s="161"/>
      <c r="AK37" s="161"/>
      <c r="AL37" s="161"/>
      <c r="AM37" s="161"/>
      <c r="AQ37" s="4"/>
    </row>
    <row r="38" spans="1:43" ht="15" hidden="1" customHeight="1" x14ac:dyDescent="0.35">
      <c r="Z38" s="118"/>
      <c r="AA38" s="118"/>
      <c r="AB38" s="161"/>
      <c r="AC38" s="161"/>
      <c r="AD38" s="161"/>
      <c r="AE38" s="161"/>
      <c r="AF38" s="161"/>
      <c r="AG38" s="161"/>
      <c r="AH38" s="161"/>
      <c r="AI38" s="161"/>
      <c r="AJ38" s="161"/>
      <c r="AK38" s="161"/>
      <c r="AL38" s="161"/>
      <c r="AM38" s="161"/>
      <c r="AQ38" s="4"/>
    </row>
    <row r="39" spans="1:43" ht="15" customHeight="1" x14ac:dyDescent="0.35">
      <c r="B39" s="32" t="s">
        <v>16</v>
      </c>
      <c r="C39" s="32"/>
      <c r="D39" s="32"/>
      <c r="E39" s="32"/>
      <c r="F39" s="32"/>
      <c r="G39" s="32"/>
      <c r="H39" s="32"/>
      <c r="I39" s="32"/>
      <c r="J39" s="32"/>
      <c r="K39" s="32"/>
      <c r="L39" s="32"/>
      <c r="M39" s="33"/>
      <c r="N39" s="34"/>
      <c r="O39" s="35"/>
      <c r="P39" s="35"/>
      <c r="Q39" s="196">
        <f>SUMIF(U34:U37,"X",Q34:Q37)</f>
        <v>0</v>
      </c>
      <c r="R39" s="196"/>
      <c r="S39" s="196"/>
      <c r="T39" s="197"/>
      <c r="U39" s="198"/>
      <c r="V39" s="199"/>
      <c r="W39" s="199"/>
      <c r="X39" s="199"/>
      <c r="Y39" s="200"/>
      <c r="Z39" s="120"/>
      <c r="AB39" s="161"/>
      <c r="AC39" s="161"/>
      <c r="AD39" s="161"/>
      <c r="AE39" s="161"/>
      <c r="AF39" s="161"/>
      <c r="AG39" s="161"/>
      <c r="AH39" s="161"/>
      <c r="AI39" s="161"/>
      <c r="AJ39" s="161"/>
      <c r="AK39" s="161"/>
      <c r="AL39" s="161"/>
      <c r="AM39" s="161"/>
      <c r="AQ39" s="36"/>
    </row>
    <row r="40" spans="1:43" ht="8" customHeight="1" x14ac:dyDescent="0.3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B40" s="161"/>
      <c r="AC40" s="161"/>
      <c r="AD40" s="161"/>
      <c r="AE40" s="161"/>
      <c r="AF40" s="161"/>
      <c r="AG40" s="161"/>
      <c r="AH40" s="161"/>
      <c r="AI40" s="161"/>
      <c r="AJ40" s="161"/>
      <c r="AK40" s="161"/>
      <c r="AL40" s="161"/>
      <c r="AM40" s="161"/>
      <c r="AQ40" s="37"/>
    </row>
    <row r="41" spans="1:43" ht="41.5" customHeight="1" x14ac:dyDescent="0.35">
      <c r="A41" s="190" t="s">
        <v>94</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B41" s="161"/>
      <c r="AC41" s="161"/>
      <c r="AD41" s="161"/>
      <c r="AE41" s="161"/>
      <c r="AF41" s="161"/>
      <c r="AG41" s="161"/>
      <c r="AH41" s="161"/>
      <c r="AI41" s="161"/>
      <c r="AJ41" s="161"/>
      <c r="AK41" s="161"/>
      <c r="AL41" s="161"/>
      <c r="AM41" s="161"/>
      <c r="AQ41" s="37"/>
    </row>
    <row r="42" spans="1:43" ht="3.5" customHeight="1" x14ac:dyDescent="0.35">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B42" s="161"/>
      <c r="AC42" s="161"/>
      <c r="AD42" s="161"/>
      <c r="AE42" s="161"/>
      <c r="AF42" s="161"/>
      <c r="AG42" s="161"/>
      <c r="AH42" s="161"/>
      <c r="AI42" s="161"/>
      <c r="AJ42" s="161"/>
      <c r="AK42" s="161"/>
      <c r="AL42" s="161"/>
      <c r="AM42" s="161"/>
      <c r="AQ42" s="4"/>
    </row>
    <row r="43" spans="1:43" ht="30" customHeight="1" x14ac:dyDescent="0.35">
      <c r="A43" s="191" t="s">
        <v>51</v>
      </c>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B43" s="161"/>
      <c r="AC43" s="161"/>
      <c r="AD43" s="161"/>
      <c r="AE43" s="161"/>
      <c r="AF43" s="161"/>
      <c r="AG43" s="161"/>
      <c r="AH43" s="161"/>
      <c r="AI43" s="161"/>
      <c r="AJ43" s="161"/>
      <c r="AK43" s="161"/>
      <c r="AL43" s="161"/>
      <c r="AM43" s="161"/>
      <c r="AQ43" s="38"/>
    </row>
    <row r="44" spans="1:43" ht="3.5" customHeight="1" x14ac:dyDescent="0.35">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119"/>
      <c r="AB44" s="161"/>
      <c r="AC44" s="161"/>
      <c r="AD44" s="161"/>
      <c r="AE44" s="161"/>
      <c r="AF44" s="161"/>
      <c r="AG44" s="161"/>
      <c r="AH44" s="161"/>
      <c r="AI44" s="161"/>
      <c r="AJ44" s="161"/>
      <c r="AK44" s="161"/>
      <c r="AL44" s="161"/>
      <c r="AM44" s="161"/>
      <c r="AQ44" s="4"/>
    </row>
    <row r="45" spans="1:43" ht="45" customHeight="1" x14ac:dyDescent="0.35">
      <c r="A45" s="191" t="s">
        <v>92</v>
      </c>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19"/>
      <c r="AB45" s="161"/>
      <c r="AC45" s="161"/>
      <c r="AD45" s="161"/>
      <c r="AE45" s="161"/>
      <c r="AF45" s="161"/>
      <c r="AG45" s="161"/>
      <c r="AH45" s="161"/>
      <c r="AI45" s="161"/>
      <c r="AJ45" s="161"/>
      <c r="AK45" s="161"/>
      <c r="AL45" s="161"/>
      <c r="AM45" s="161"/>
      <c r="AQ45" s="27"/>
    </row>
    <row r="46" spans="1:43" ht="3.5" customHeight="1" x14ac:dyDescent="0.35">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119"/>
      <c r="AB46" s="161"/>
      <c r="AC46" s="161"/>
      <c r="AD46" s="161"/>
      <c r="AE46" s="161"/>
      <c r="AF46" s="161"/>
      <c r="AG46" s="161"/>
      <c r="AH46" s="161"/>
      <c r="AI46" s="161"/>
      <c r="AJ46" s="161"/>
      <c r="AK46" s="161"/>
      <c r="AL46" s="161"/>
      <c r="AM46" s="161"/>
      <c r="AQ46" s="27"/>
    </row>
    <row r="47" spans="1:43" ht="30" customHeight="1" x14ac:dyDescent="0.35">
      <c r="A47" s="191" t="s">
        <v>93</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19"/>
      <c r="AB47" s="161"/>
      <c r="AC47" s="161"/>
      <c r="AD47" s="161"/>
      <c r="AE47" s="161"/>
      <c r="AF47" s="161"/>
      <c r="AG47" s="161"/>
      <c r="AH47" s="161"/>
      <c r="AI47" s="161"/>
      <c r="AJ47" s="161"/>
      <c r="AK47" s="161"/>
      <c r="AL47" s="161"/>
      <c r="AM47" s="161"/>
      <c r="AQ47" s="6"/>
    </row>
    <row r="48" spans="1:43" ht="5" customHeight="1" x14ac:dyDescent="0.35">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119"/>
      <c r="AB48" s="161"/>
      <c r="AC48" s="161"/>
      <c r="AD48" s="161"/>
      <c r="AE48" s="161"/>
      <c r="AF48" s="161"/>
      <c r="AG48" s="161"/>
      <c r="AH48" s="161"/>
      <c r="AI48" s="161"/>
      <c r="AJ48" s="161"/>
      <c r="AK48" s="161"/>
      <c r="AL48" s="161"/>
      <c r="AM48" s="161"/>
      <c r="AQ48" s="8"/>
    </row>
    <row r="49" spans="1:43" ht="14" customHeight="1" x14ac:dyDescent="0.35">
      <c r="A49" s="195" t="s">
        <v>50</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19"/>
      <c r="AB49" s="161"/>
      <c r="AC49" s="161"/>
      <c r="AD49" s="161"/>
      <c r="AE49" s="161"/>
      <c r="AF49" s="161"/>
      <c r="AG49" s="161"/>
      <c r="AH49" s="161"/>
      <c r="AI49" s="161"/>
      <c r="AJ49" s="161"/>
      <c r="AK49" s="161"/>
      <c r="AL49" s="161"/>
      <c r="AM49" s="161"/>
      <c r="AQ49" s="6"/>
    </row>
    <row r="50" spans="1:43" ht="14" customHeight="1" x14ac:dyDescent="0.35">
      <c r="A50" s="189" t="s">
        <v>74</v>
      </c>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19"/>
      <c r="AB50" s="161"/>
      <c r="AC50" s="161"/>
      <c r="AD50" s="161"/>
      <c r="AE50" s="161"/>
      <c r="AF50" s="161"/>
      <c r="AG50" s="161"/>
      <c r="AH50" s="161"/>
      <c r="AI50" s="161"/>
      <c r="AJ50" s="161"/>
      <c r="AK50" s="161"/>
      <c r="AL50" s="161"/>
      <c r="AM50" s="161"/>
      <c r="AQ50" s="8"/>
    </row>
    <row r="51" spans="1:43" ht="3.5" customHeight="1" x14ac:dyDescent="0.35">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119"/>
      <c r="AB51" s="161"/>
      <c r="AC51" s="161"/>
      <c r="AD51" s="161"/>
      <c r="AE51" s="161"/>
      <c r="AF51" s="161"/>
      <c r="AG51" s="161"/>
      <c r="AH51" s="161"/>
      <c r="AI51" s="161"/>
      <c r="AJ51" s="161"/>
      <c r="AK51" s="161"/>
      <c r="AL51" s="161"/>
      <c r="AM51" s="161"/>
      <c r="AQ51" s="8"/>
    </row>
    <row r="52" spans="1:43" s="5" customFormat="1" ht="14.5" customHeight="1" x14ac:dyDescent="0.3">
      <c r="B52" s="5" t="s">
        <v>19</v>
      </c>
      <c r="F52" s="91"/>
      <c r="G52" s="91"/>
      <c r="H52" s="164"/>
      <c r="I52" s="164"/>
      <c r="J52" s="164"/>
      <c r="K52" s="164"/>
      <c r="L52" s="164"/>
      <c r="M52" s="164"/>
      <c r="N52" s="164"/>
      <c r="O52" s="164"/>
      <c r="P52" s="164"/>
      <c r="Q52" s="164"/>
      <c r="R52" s="164"/>
      <c r="S52" s="164"/>
      <c r="T52" s="164"/>
      <c r="U52" s="164"/>
      <c r="V52" s="164"/>
      <c r="W52" s="164"/>
      <c r="X52" s="164"/>
      <c r="Y52" s="164"/>
      <c r="AB52" s="161"/>
      <c r="AC52" s="161"/>
      <c r="AD52" s="161"/>
      <c r="AE52" s="161"/>
      <c r="AF52" s="161"/>
      <c r="AG52" s="161"/>
      <c r="AH52" s="161"/>
      <c r="AI52" s="161"/>
      <c r="AJ52" s="161"/>
      <c r="AK52" s="161"/>
      <c r="AL52" s="161"/>
      <c r="AM52" s="161"/>
      <c r="AQ52" s="6"/>
    </row>
    <row r="53" spans="1:43" s="5" customFormat="1" ht="14.5" customHeight="1" x14ac:dyDescent="0.3">
      <c r="B53" s="5" t="s">
        <v>18</v>
      </c>
      <c r="F53" s="91"/>
      <c r="G53" s="91"/>
      <c r="H53" s="162"/>
      <c r="I53" s="162"/>
      <c r="J53" s="162"/>
      <c r="K53" s="162"/>
      <c r="L53" s="162"/>
      <c r="M53" s="162"/>
      <c r="N53" s="162"/>
      <c r="O53" s="162"/>
      <c r="P53" s="162"/>
      <c r="Q53" s="162"/>
      <c r="R53" s="162"/>
      <c r="S53" s="162"/>
      <c r="T53" s="162"/>
      <c r="U53" s="162"/>
      <c r="V53" s="162"/>
      <c r="W53" s="162"/>
      <c r="X53" s="162"/>
      <c r="Y53" s="162"/>
      <c r="AB53" s="161"/>
      <c r="AC53" s="161"/>
      <c r="AD53" s="161"/>
      <c r="AE53" s="161"/>
      <c r="AF53" s="161"/>
      <c r="AG53" s="161"/>
      <c r="AH53" s="161"/>
      <c r="AI53" s="161"/>
      <c r="AJ53" s="161"/>
      <c r="AK53" s="161"/>
      <c r="AL53" s="161"/>
      <c r="AM53" s="161"/>
      <c r="AQ53" s="8"/>
    </row>
    <row r="54" spans="1:43" ht="25" customHeight="1" x14ac:dyDescent="0.55000000000000004">
      <c r="B54" s="5" t="s">
        <v>17</v>
      </c>
      <c r="C54" s="112"/>
      <c r="E54" s="113"/>
      <c r="F54" s="114"/>
      <c r="G54" s="114"/>
      <c r="H54" s="165"/>
      <c r="I54" s="165"/>
      <c r="J54" s="165"/>
      <c r="K54" s="165"/>
      <c r="L54" s="165"/>
      <c r="M54" s="165"/>
      <c r="N54" s="165"/>
      <c r="O54" s="165"/>
      <c r="P54" s="165"/>
      <c r="Q54" s="165"/>
      <c r="R54" s="165"/>
      <c r="S54" s="165"/>
      <c r="T54" s="166" t="s">
        <v>45</v>
      </c>
      <c r="U54" s="166"/>
      <c r="V54" s="166"/>
      <c r="W54" s="163"/>
      <c r="X54" s="163"/>
      <c r="Y54" s="163"/>
      <c r="AB54" s="161"/>
      <c r="AC54" s="161"/>
      <c r="AD54" s="161"/>
      <c r="AE54" s="161"/>
      <c r="AF54" s="161"/>
      <c r="AG54" s="161"/>
      <c r="AH54" s="161"/>
      <c r="AI54" s="161"/>
      <c r="AJ54" s="161"/>
      <c r="AK54" s="161"/>
      <c r="AL54" s="161"/>
      <c r="AM54" s="161"/>
      <c r="AQ54" s="6"/>
    </row>
    <row r="55" spans="1:43" x14ac:dyDescent="0.35">
      <c r="AQ55" s="8"/>
    </row>
    <row r="56" spans="1:43" x14ac:dyDescent="0.35">
      <c r="AQ56" s="6"/>
    </row>
    <row r="57" spans="1:43" x14ac:dyDescent="0.35">
      <c r="A57" s="43"/>
      <c r="B57" s="44"/>
      <c r="C57" s="44"/>
      <c r="D57" s="44"/>
      <c r="E57" s="44"/>
      <c r="F57" s="44"/>
      <c r="G57" s="44"/>
      <c r="H57" s="44"/>
      <c r="I57" s="44"/>
      <c r="J57" s="44"/>
      <c r="K57" s="44"/>
      <c r="L57" s="39"/>
      <c r="M57" s="39"/>
      <c r="N57" s="39"/>
      <c r="O57" s="39"/>
      <c r="AQ57" s="8"/>
    </row>
    <row r="58" spans="1:43" x14ac:dyDescent="0.35">
      <c r="AQ58" s="6"/>
    </row>
    <row r="59" spans="1:43" x14ac:dyDescent="0.35">
      <c r="AQ59" s="8"/>
    </row>
    <row r="60" spans="1:43" x14ac:dyDescent="0.35">
      <c r="AQ60" s="4"/>
    </row>
    <row r="61" spans="1:43" ht="17.5" x14ac:dyDescent="0.35">
      <c r="AQ61" s="27"/>
    </row>
    <row r="62" spans="1:43" x14ac:dyDescent="0.35">
      <c r="AQ62" s="6"/>
    </row>
    <row r="63" spans="1:43" x14ac:dyDescent="0.35">
      <c r="AQ63" s="8"/>
    </row>
    <row r="64" spans="1:43" x14ac:dyDescent="0.35">
      <c r="AQ64" s="6"/>
    </row>
    <row r="65" spans="43:43" x14ac:dyDescent="0.35">
      <c r="AQ65" s="8"/>
    </row>
    <row r="66" spans="43:43" x14ac:dyDescent="0.35">
      <c r="AQ66" s="6"/>
    </row>
    <row r="67" spans="43:43" x14ac:dyDescent="0.35">
      <c r="AQ67" s="8"/>
    </row>
    <row r="68" spans="43:43" x14ac:dyDescent="0.35">
      <c r="AQ68" s="6"/>
    </row>
    <row r="69" spans="43:43" x14ac:dyDescent="0.35">
      <c r="AQ69" s="8"/>
    </row>
    <row r="70" spans="43:43" x14ac:dyDescent="0.35">
      <c r="AQ70" s="6"/>
    </row>
    <row r="71" spans="43:43" x14ac:dyDescent="0.35">
      <c r="AQ71" s="8"/>
    </row>
    <row r="72" spans="43:43" x14ac:dyDescent="0.35">
      <c r="AQ72" s="4"/>
    </row>
    <row r="73" spans="43:43" x14ac:dyDescent="0.35">
      <c r="AQ73" s="4"/>
    </row>
    <row r="74" spans="43:43" x14ac:dyDescent="0.35">
      <c r="AQ74" s="6"/>
    </row>
    <row r="75" spans="43:43" x14ac:dyDescent="0.35">
      <c r="AQ75" s="8" t="s">
        <v>10</v>
      </c>
    </row>
    <row r="76" spans="43:43" x14ac:dyDescent="0.35">
      <c r="AQ76" s="6"/>
    </row>
    <row r="77" spans="43:43" x14ac:dyDescent="0.35">
      <c r="AQ77" s="8" t="s">
        <v>11</v>
      </c>
    </row>
  </sheetData>
  <sheetProtection algorithmName="SHA-512" hashValue="0Apy6jMd8Q8RySe0e3WRMBolg41VcuFTWvrkbeEGi74t9QZN2M04nJtblEMBGUamZYsRwdmnjH11aHWulfo2pg==" saltValue="ViXyj/VozjXWNyQoypDpRw==" spinCount="100000" sheet="1" selectLockedCells="1"/>
  <mergeCells count="51">
    <mergeCell ref="Q35:T35"/>
    <mergeCell ref="U35:Y35"/>
    <mergeCell ref="A30:Z31"/>
    <mergeCell ref="J23:Y23"/>
    <mergeCell ref="A50:Z50"/>
    <mergeCell ref="A41:Z41"/>
    <mergeCell ref="A43:Z43"/>
    <mergeCell ref="A45:Z45"/>
    <mergeCell ref="A47:Z47"/>
    <mergeCell ref="J26:Q26"/>
    <mergeCell ref="R26:V26"/>
    <mergeCell ref="W26:Y26"/>
    <mergeCell ref="A49:Z49"/>
    <mergeCell ref="Q36:T36"/>
    <mergeCell ref="Q39:T39"/>
    <mergeCell ref="U39:Y39"/>
    <mergeCell ref="AA8:AN8"/>
    <mergeCell ref="J21:Y21"/>
    <mergeCell ref="J22:Y22"/>
    <mergeCell ref="B33:L33"/>
    <mergeCell ref="J14:Y14"/>
    <mergeCell ref="J15:Y15"/>
    <mergeCell ref="J16:Y16"/>
    <mergeCell ref="J17:Y17"/>
    <mergeCell ref="J18:Y18"/>
    <mergeCell ref="J28:Y28"/>
    <mergeCell ref="A8:Z8"/>
    <mergeCell ref="J25:L25"/>
    <mergeCell ref="J24:L24"/>
    <mergeCell ref="J13:Y13"/>
    <mergeCell ref="J20:Y20"/>
    <mergeCell ref="J27:Y27"/>
    <mergeCell ref="A9:Z9"/>
    <mergeCell ref="AB20:AI20"/>
    <mergeCell ref="AL14:AM14"/>
    <mergeCell ref="AB22:AI22"/>
    <mergeCell ref="AB25:AI25"/>
    <mergeCell ref="AB36:AM54"/>
    <mergeCell ref="H53:Y53"/>
    <mergeCell ref="W54:Y54"/>
    <mergeCell ref="H52:Y52"/>
    <mergeCell ref="H54:S54"/>
    <mergeCell ref="T54:V54"/>
    <mergeCell ref="U37:Y37"/>
    <mergeCell ref="U36:Y36"/>
    <mergeCell ref="Q37:T37"/>
    <mergeCell ref="U33:Y33"/>
    <mergeCell ref="U34:Y34"/>
    <mergeCell ref="P33:T33"/>
    <mergeCell ref="Q34:T34"/>
    <mergeCell ref="AB34:AC34"/>
  </mergeCells>
  <phoneticPr fontId="27" type="noConversion"/>
  <dataValidations count="4">
    <dataValidation type="list" allowBlank="1" showInputMessage="1" showErrorMessage="1" sqref="J21" xr:uid="{49D191E7-7DFB-4537-8B94-DDC270AEA623}">
      <formula1>"'+SELECT ONE,Hawaii, Kauai, Maui, Oahu"</formula1>
    </dataValidation>
    <dataValidation type="list" allowBlank="1" showInputMessage="1" showErrorMessage="1" sqref="J22" xr:uid="{0DE1A61F-C52D-4CA7-89D0-81F0D1B36E2D}">
      <formula1>"'+SELECT ONE,New Building,ACQ REHAB--Existing Bldg used for housing,ACQ REHAB--Existing Bldg not used for housing"</formula1>
    </dataValidation>
    <dataValidation type="list" allowBlank="1" showInputMessage="1" showErrorMessage="1" sqref="J23:Y23" xr:uid="{B3BC79A3-383B-46EA-8ABF-BFD8B13708E0}">
      <formula1>"'+SELECT ONE,Family,Elderly,Family &amp; Elderly"</formula1>
    </dataValidation>
    <dataValidation type="list" allowBlank="1" showInputMessage="1" showErrorMessage="1" sqref="W26:Y26" xr:uid="{EC32A9E0-C72D-4BFE-AF81-6446F081125B}">
      <formula1>"4%,9%"</formula1>
    </dataValidation>
  </dataValidations>
  <hyperlinks>
    <hyperlink ref="AD34" r:id="rId1" xr:uid="{9C874D7F-E3CD-4226-864D-A484D306A8D1}"/>
  </hyperlinks>
  <printOptions horizontalCentered="1" verticalCentered="1"/>
  <pageMargins left="0.25" right="0.25" top="0" bottom="0.25" header="0.3" footer="0.3"/>
  <pageSetup scale="94" orientation="portrait" r:id="rId2"/>
  <colBreaks count="1" manualBreakCount="1">
    <brk id="26" max="47"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FE708-F5A4-445B-B316-344D97C1F01F}">
  <sheetPr codeName="Sheet3">
    <tabColor theme="0"/>
    <pageSetUpPr fitToPage="1"/>
  </sheetPr>
  <dimension ref="A3:G16"/>
  <sheetViews>
    <sheetView showGridLines="0" topLeftCell="A2" zoomScaleNormal="100" workbookViewId="0">
      <selection activeCell="G26" sqref="G26"/>
    </sheetView>
  </sheetViews>
  <sheetFormatPr defaultColWidth="8.81640625" defaultRowHeight="14" x14ac:dyDescent="0.3"/>
  <cols>
    <col min="1" max="1" width="3.54296875" style="57" customWidth="1"/>
    <col min="2" max="2" width="12.54296875" style="60" customWidth="1"/>
    <col min="3" max="4" width="15.1796875" style="60" customWidth="1"/>
    <col min="5" max="5" width="25.1796875" style="60" customWidth="1"/>
    <col min="6" max="6" width="15.1796875" style="60" customWidth="1"/>
    <col min="7" max="7" width="3.54296875" style="57" customWidth="1"/>
    <col min="8" max="16384" width="8.81640625" style="57"/>
  </cols>
  <sheetData>
    <row r="3" spans="1:7" ht="18" x14ac:dyDescent="0.3">
      <c r="A3" s="56"/>
      <c r="B3" s="201" t="s">
        <v>53</v>
      </c>
      <c r="C3" s="201"/>
      <c r="D3" s="201"/>
      <c r="E3" s="201"/>
      <c r="F3" s="201"/>
      <c r="G3" s="56"/>
    </row>
    <row r="4" spans="1:7" ht="15.5" x14ac:dyDescent="0.3">
      <c r="A4" s="58"/>
      <c r="B4" s="202" t="s">
        <v>32</v>
      </c>
      <c r="C4" s="202"/>
      <c r="D4" s="202"/>
      <c r="E4" s="202"/>
      <c r="F4" s="202"/>
      <c r="G4" s="58"/>
    </row>
    <row r="6" spans="1:7" ht="15" x14ac:dyDescent="0.3">
      <c r="A6" s="59"/>
      <c r="B6" s="203" t="s">
        <v>73</v>
      </c>
      <c r="C6" s="203"/>
      <c r="D6" s="203"/>
      <c r="E6" s="203"/>
      <c r="F6" s="203"/>
      <c r="G6" s="59"/>
    </row>
    <row r="7" spans="1:7" ht="15" x14ac:dyDescent="0.3">
      <c r="A7" s="59"/>
      <c r="B7" s="203" t="s">
        <v>54</v>
      </c>
      <c r="C7" s="203"/>
      <c r="D7" s="203"/>
      <c r="E7" s="203"/>
      <c r="F7" s="203"/>
      <c r="G7" s="59"/>
    </row>
    <row r="8" spans="1:7" ht="14.5" thickBot="1" x14ac:dyDescent="0.35"/>
    <row r="9" spans="1:7" ht="60" customHeight="1" thickTop="1" x14ac:dyDescent="0.3">
      <c r="B9" s="61" t="s">
        <v>55</v>
      </c>
      <c r="C9" s="62" t="s">
        <v>56</v>
      </c>
      <c r="D9" s="62" t="s">
        <v>57</v>
      </c>
      <c r="E9" s="62" t="s">
        <v>58</v>
      </c>
      <c r="F9" s="63" t="s">
        <v>59</v>
      </c>
    </row>
    <row r="10" spans="1:7" ht="150" customHeight="1" x14ac:dyDescent="0.3">
      <c r="B10" s="64" t="s">
        <v>60</v>
      </c>
      <c r="C10" s="65" t="s">
        <v>61</v>
      </c>
      <c r="D10" s="66" t="s">
        <v>62</v>
      </c>
      <c r="E10" s="65" t="s">
        <v>63</v>
      </c>
      <c r="F10" s="67" t="s">
        <v>64</v>
      </c>
    </row>
    <row r="11" spans="1:7" ht="169" customHeight="1" x14ac:dyDescent="0.3">
      <c r="B11" s="64" t="s">
        <v>65</v>
      </c>
      <c r="C11" s="65" t="s">
        <v>61</v>
      </c>
      <c r="D11" s="65" t="s">
        <v>62</v>
      </c>
      <c r="E11" s="65" t="s">
        <v>80</v>
      </c>
      <c r="F11" s="67" t="s">
        <v>66</v>
      </c>
    </row>
    <row r="12" spans="1:7" ht="150" customHeight="1" thickBot="1" x14ac:dyDescent="0.35">
      <c r="B12" s="68" t="s">
        <v>9</v>
      </c>
      <c r="C12" s="69" t="s">
        <v>67</v>
      </c>
      <c r="D12" s="69" t="s">
        <v>68</v>
      </c>
      <c r="E12" s="69" t="s">
        <v>62</v>
      </c>
      <c r="F12" s="70" t="s">
        <v>66</v>
      </c>
    </row>
    <row r="13" spans="1:7" ht="150" hidden="1" customHeight="1" thickTop="1" thickBot="1" x14ac:dyDescent="0.35">
      <c r="B13" s="74" t="s">
        <v>69</v>
      </c>
      <c r="C13" s="75">
        <v>2000</v>
      </c>
      <c r="D13" s="76" t="s">
        <v>70</v>
      </c>
      <c r="E13" s="76" t="s">
        <v>71</v>
      </c>
      <c r="F13" s="77" t="s">
        <v>62</v>
      </c>
    </row>
    <row r="14" spans="1:7" ht="14.5" thickTop="1" x14ac:dyDescent="0.3"/>
    <row r="16" spans="1:7" ht="15.5" x14ac:dyDescent="0.3">
      <c r="B16" s="204" t="s">
        <v>72</v>
      </c>
      <c r="C16" s="204"/>
      <c r="D16" s="204"/>
      <c r="E16" s="204"/>
      <c r="F16" s="204"/>
    </row>
  </sheetData>
  <sheetProtection algorithmName="SHA-512" hashValue="eyhBV0l/Hg1kRUlqSsrPIein84qHgSVtafB9LfaZGLMz1hfgVjg9xAAvxMhr4SNgU85cl8DI/Nm4NBMxO69jNg==" saltValue="1eIt4SXPbP0jIQRQJZTvSA==" spinCount="100000" sheet="1" objects="1" scenarios="1"/>
  <mergeCells count="5">
    <mergeCell ref="B3:F3"/>
    <mergeCell ref="B4:F4"/>
    <mergeCell ref="B6:F6"/>
    <mergeCell ref="B7:F7"/>
    <mergeCell ref="B16:F16"/>
  </mergeCells>
  <printOptions horizontalCentered="1"/>
  <pageMargins left="5.8333333333333301E-3" right="5.8333333333333301E-3" top="0" bottom="0"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2CC2-A63E-40F3-A052-F10E53B88B42}">
  <sheetPr>
    <tabColor theme="0"/>
    <pageSetUpPr fitToPage="1"/>
  </sheetPr>
  <dimension ref="A1:F18"/>
  <sheetViews>
    <sheetView showGridLines="0" zoomScale="140" zoomScaleNormal="140" workbookViewId="0">
      <selection activeCell="C24" sqref="C24"/>
    </sheetView>
  </sheetViews>
  <sheetFormatPr defaultColWidth="8.7265625" defaultRowHeight="14" x14ac:dyDescent="0.3"/>
  <cols>
    <col min="1" max="1" width="3.54296875" style="57" customWidth="1"/>
    <col min="2" max="2" width="65.6328125" style="60" customWidth="1"/>
    <col min="3" max="3" width="28.54296875" style="60" customWidth="1"/>
    <col min="4" max="4" width="0.81640625" style="60" customWidth="1"/>
    <col min="5" max="5" width="15.36328125" style="57" bestFit="1" customWidth="1"/>
    <col min="6" max="16384" width="8.7265625" style="57"/>
  </cols>
  <sheetData>
    <row r="1" spans="1:6" ht="59.5" customHeight="1" x14ac:dyDescent="0.3">
      <c r="A1" s="205"/>
      <c r="B1" s="205"/>
      <c r="C1" s="205"/>
      <c r="D1" s="205"/>
      <c r="E1" s="205"/>
    </row>
    <row r="2" spans="1:6" ht="18.5" customHeight="1" x14ac:dyDescent="0.3"/>
    <row r="3" spans="1:6" ht="18" x14ac:dyDescent="0.3">
      <c r="A3" s="56"/>
      <c r="B3" s="201" t="s">
        <v>53</v>
      </c>
      <c r="C3" s="201"/>
      <c r="D3" s="201"/>
      <c r="E3" s="201"/>
    </row>
    <row r="4" spans="1:6" ht="15.5" x14ac:dyDescent="0.35">
      <c r="A4" s="58"/>
      <c r="B4" s="202" t="s">
        <v>32</v>
      </c>
      <c r="C4" s="202"/>
      <c r="D4" s="202"/>
      <c r="E4" s="202"/>
      <c r="F4"/>
    </row>
    <row r="6" spans="1:6" ht="17.5" x14ac:dyDescent="0.3">
      <c r="A6" s="59"/>
      <c r="B6" s="206" t="s">
        <v>81</v>
      </c>
      <c r="C6" s="206"/>
      <c r="D6" s="206"/>
      <c r="E6" s="206"/>
    </row>
    <row r="7" spans="1:6" ht="17.5" x14ac:dyDescent="0.3">
      <c r="A7" s="59"/>
      <c r="B7" s="206" t="s">
        <v>76</v>
      </c>
      <c r="C7" s="206"/>
      <c r="D7" s="206"/>
      <c r="E7" s="206"/>
    </row>
    <row r="8" spans="1:6" ht="14.5" thickBot="1" x14ac:dyDescent="0.35"/>
    <row r="9" spans="1:6" ht="30" customHeight="1" thickTop="1" x14ac:dyDescent="0.3">
      <c r="B9" s="121" t="s">
        <v>82</v>
      </c>
      <c r="C9" s="207" t="s">
        <v>84</v>
      </c>
      <c r="D9" s="208"/>
      <c r="E9" s="209"/>
    </row>
    <row r="10" spans="1:6" ht="50" customHeight="1" x14ac:dyDescent="0.3">
      <c r="B10" s="122" t="s">
        <v>86</v>
      </c>
      <c r="C10" s="123">
        <v>46010</v>
      </c>
      <c r="D10" s="137"/>
      <c r="E10" s="135" t="s">
        <v>83</v>
      </c>
    </row>
    <row r="11" spans="1:6" ht="50" customHeight="1" x14ac:dyDescent="0.3">
      <c r="B11" s="128" t="s">
        <v>90</v>
      </c>
      <c r="C11" s="123">
        <v>46038</v>
      </c>
      <c r="D11" s="137"/>
      <c r="E11" s="135" t="s">
        <v>83</v>
      </c>
    </row>
    <row r="12" spans="1:6" ht="50" customHeight="1" x14ac:dyDescent="0.3">
      <c r="B12" s="128" t="s">
        <v>87</v>
      </c>
      <c r="C12" s="129">
        <v>46038</v>
      </c>
      <c r="D12" s="138"/>
      <c r="E12" s="135" t="s">
        <v>83</v>
      </c>
      <c r="F12" s="124"/>
    </row>
    <row r="13" spans="1:6" ht="50" customHeight="1" x14ac:dyDescent="0.3">
      <c r="B13" s="122" t="s">
        <v>88</v>
      </c>
      <c r="C13" s="129">
        <v>46043</v>
      </c>
      <c r="D13" s="138"/>
      <c r="E13" s="135" t="s">
        <v>85</v>
      </c>
      <c r="F13" s="124"/>
    </row>
    <row r="14" spans="1:6" ht="50" customHeight="1" thickBot="1" x14ac:dyDescent="0.35">
      <c r="B14" s="133" t="s">
        <v>89</v>
      </c>
      <c r="C14" s="134">
        <v>46073</v>
      </c>
      <c r="D14" s="139"/>
      <c r="E14" s="136" t="s">
        <v>83</v>
      </c>
    </row>
    <row r="15" spans="1:6" ht="40" hidden="1" customHeight="1" x14ac:dyDescent="0.3">
      <c r="B15" s="130"/>
      <c r="C15" s="131"/>
      <c r="D15" s="140"/>
      <c r="E15" s="132"/>
    </row>
    <row r="16" spans="1:6" ht="40" hidden="1" customHeight="1" thickBot="1" x14ac:dyDescent="0.35">
      <c r="B16" s="125"/>
      <c r="C16" s="126"/>
      <c r="D16" s="141"/>
      <c r="E16" s="127"/>
    </row>
    <row r="17" spans="2:5" ht="14.5" thickTop="1" x14ac:dyDescent="0.3"/>
    <row r="18" spans="2:5" ht="15.5" x14ac:dyDescent="0.3">
      <c r="B18" s="204" t="s">
        <v>77</v>
      </c>
      <c r="C18" s="204"/>
      <c r="D18" s="204"/>
      <c r="E18" s="204"/>
    </row>
  </sheetData>
  <sheetProtection algorithmName="SHA-512" hashValue="whu0s9RcTAs2YoOh1AzLtCmIb4stry3Dv+7QXl5eyqq3U2fTWfwcZyYgZdVOJJIyHC06cxmcDq7cviKBztfORA==" saltValue="CXbh4+2aVa8HS1bIeJCzOg==" spinCount="100000" sheet="1" objects="1" scenarios="1"/>
  <mergeCells count="7">
    <mergeCell ref="B18:E18"/>
    <mergeCell ref="A1:E1"/>
    <mergeCell ref="B3:E3"/>
    <mergeCell ref="B4:E4"/>
    <mergeCell ref="B6:E6"/>
    <mergeCell ref="B7:E7"/>
    <mergeCell ref="C9:E9"/>
  </mergeCells>
  <printOptions horizontalCentered="1"/>
  <pageMargins left="0.25" right="0.25" top="0.2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EBBB-9598-468B-BFCC-2861B32A2B32}">
  <dimension ref="B99:R101"/>
  <sheetViews>
    <sheetView workbookViewId="0">
      <selection activeCell="S19" sqref="S19"/>
    </sheetView>
  </sheetViews>
  <sheetFormatPr defaultRowHeight="14.5" x14ac:dyDescent="0.35"/>
  <cols>
    <col min="1" max="1" width="8.7265625" style="4"/>
    <col min="2" max="5" width="12.81640625" style="144" customWidth="1"/>
    <col min="6" max="6" width="13.26953125" style="144" bestFit="1" customWidth="1"/>
    <col min="7" max="7" width="19.81640625" style="144" bestFit="1" customWidth="1"/>
    <col min="8" max="13" width="12.81640625" style="144" customWidth="1"/>
    <col min="14" max="17" width="12.81640625" style="4" customWidth="1"/>
    <col min="18" max="16384" width="8.7265625" style="4"/>
  </cols>
  <sheetData>
    <row r="99" spans="2:18" hidden="1" x14ac:dyDescent="0.35"/>
    <row r="100" spans="2:18" ht="56.5" hidden="1" x14ac:dyDescent="0.35">
      <c r="B100" s="73" t="s">
        <v>20</v>
      </c>
      <c r="C100" s="73" t="s">
        <v>21</v>
      </c>
      <c r="D100" s="73" t="s">
        <v>24</v>
      </c>
      <c r="E100" s="73" t="s">
        <v>40</v>
      </c>
      <c r="F100" s="73" t="s">
        <v>22</v>
      </c>
      <c r="G100" s="73" t="s">
        <v>23</v>
      </c>
      <c r="H100" s="73" t="s">
        <v>2</v>
      </c>
      <c r="I100" s="73" t="s">
        <v>37</v>
      </c>
      <c r="J100" s="73" t="s">
        <v>38</v>
      </c>
      <c r="K100" s="73" t="s">
        <v>47</v>
      </c>
      <c r="L100" s="73" t="s">
        <v>46</v>
      </c>
      <c r="M100" s="73" t="s">
        <v>25</v>
      </c>
      <c r="N100" s="73" t="str">
        <f>'2026 Letter of Intent'!R26</f>
        <v>LIHTC Program:</v>
      </c>
      <c r="O100" s="73" t="s">
        <v>26</v>
      </c>
      <c r="P100" s="73" t="s">
        <v>27</v>
      </c>
      <c r="Q100" s="73" t="s">
        <v>28</v>
      </c>
      <c r="R100" s="73" t="s">
        <v>95</v>
      </c>
    </row>
    <row r="101" spans="2:18" hidden="1" x14ac:dyDescent="0.35">
      <c r="B101" s="145">
        <f>'2026 Letter of Intent'!J13</f>
        <v>0</v>
      </c>
      <c r="C101" s="145">
        <f>'2026 Letter of Intent'!J14</f>
        <v>0</v>
      </c>
      <c r="D101" s="145">
        <f>'2026 Letter of Intent'!J15</f>
        <v>0</v>
      </c>
      <c r="E101" s="145">
        <f>'2026 Letter of Intent'!J16</f>
        <v>0</v>
      </c>
      <c r="F101" s="146">
        <f>'2026 Letter of Intent'!J17</f>
        <v>0</v>
      </c>
      <c r="G101" s="145">
        <f>'2026 Letter of Intent'!J18</f>
        <v>0</v>
      </c>
      <c r="H101" s="145">
        <f>'2026 Letter of Intent'!J20</f>
        <v>0</v>
      </c>
      <c r="I101" s="145" t="str">
        <f>'2026 Letter of Intent'!J21</f>
        <v>+SELECT ONE</v>
      </c>
      <c r="J101" s="145" t="str">
        <f>'2026 Letter of Intent'!J22</f>
        <v>+SELECT ONE</v>
      </c>
      <c r="K101" s="145" t="str">
        <f>'2026 Letter of Intent'!J23</f>
        <v>+SELECT ONE</v>
      </c>
      <c r="L101" s="147">
        <f>'2026 Letter of Intent'!J24</f>
        <v>0</v>
      </c>
      <c r="M101" s="148">
        <f>'2026 Letter of Intent'!J25</f>
        <v>0</v>
      </c>
      <c r="N101" s="149">
        <f>'2026 Letter of Intent'!W26</f>
        <v>0</v>
      </c>
      <c r="O101" s="150">
        <f>'2026 Letter of Intent'!J26</f>
        <v>0</v>
      </c>
      <c r="P101" s="150">
        <f>'2026 Letter of Intent'!J27</f>
        <v>0</v>
      </c>
      <c r="Q101" s="150">
        <f>'2026 Letter of Intent'!J28</f>
        <v>0</v>
      </c>
      <c r="R101" s="151">
        <f>'2026 Letter of Intent'!AM27</f>
        <v>0</v>
      </c>
    </row>
  </sheetData>
  <sheetProtection algorithmName="SHA-512" hashValue="DVvjDrwuYGM6wtYrd/gDt08CqANm7LrYfmwnKg08b6w/Qpk3AW3dSaOq5N9t6vO9UZ6g0oy/8gUtOi6uZ1t8ag==" saltValue="ifOh6Jea6GIQHe5Qj47eQg==" spinCount="100000" sheet="1" objects="1" scenarios="1"/>
  <pageMargins left="0.7" right="0.7" top="0.75" bottom="0.75" header="0.3" footer="0.3"/>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Overview</vt:lpstr>
      <vt:lpstr>2026 Letter of Intent</vt:lpstr>
      <vt:lpstr>Application Fee Schedule</vt:lpstr>
      <vt:lpstr>Schedule of Important Events</vt:lpstr>
      <vt:lpstr>Sheet1</vt:lpstr>
      <vt:lpstr>'2026 Letter of Intent'!Print_Area</vt:lpstr>
      <vt:lpstr>'Application Fee Schedule'!Print_Area</vt:lpstr>
      <vt:lpstr>Overview!Print_Area</vt:lpstr>
      <vt:lpstr>'Schedule of Important Events'!Print_Area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Morita1, Ryan S</dc:creator>
  <cp:lastModifiedBy>Morita1, Ryan S</cp:lastModifiedBy>
  <cp:lastPrinted>2025-12-09T20:29:45Z</cp:lastPrinted>
  <dcterms:created xsi:type="dcterms:W3CDTF">2025-10-29T16:58:19Z</dcterms:created>
  <dcterms:modified xsi:type="dcterms:W3CDTF">2025-12-10T01:37:15Z</dcterms:modified>
</cp:coreProperties>
</file>